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S:\ETICA &amp; COMPLIANCE\19_SASOM\2_Anticorruzione e Trasparenza\2025\2_Piano 190\0_Documenti DEF\"/>
    </mc:Choice>
  </mc:AlternateContent>
  <xr:revisionPtr revIDLastSave="0" documentId="13_ncr:1_{B13FA3E9-5225-4383-8174-5CA8FE537260}" xr6:coauthVersionLast="47" xr6:coauthVersionMax="47" xr10:uidLastSave="{00000000-0000-0000-0000-000000000000}"/>
  <bookViews>
    <workbookView xWindow="-108" yWindow="-108" windowWidth="23256" windowHeight="12456" xr2:uid="{C1060476-CF3D-4DAF-83BF-5609E9B2E85F}"/>
  </bookViews>
  <sheets>
    <sheet name="Mappatura aree a rischio" sheetId="3" r:id="rId1"/>
    <sheet name="Elenco eventi rischiosi" sheetId="5" r:id="rId2"/>
  </sheets>
  <definedNames>
    <definedName name="_xlnm._FilterDatabase" localSheetId="1" hidden="1">'Elenco eventi rischiosi'!$A$2:$F$2</definedName>
    <definedName name="_xlnm._FilterDatabase" localSheetId="0" hidden="1">'Mappatura aree a rischio'!$B$2:$AL$57</definedName>
    <definedName name="_xlnm.Print_Area" localSheetId="1">'Elenco eventi rischiosi'!$A$1:$F$2</definedName>
    <definedName name="_xlnm.Print_Area" localSheetId="0">'Mappatura aree a rischio'!$A$1:$AL$2</definedName>
    <definedName name="_xlnm.Print_Titles" localSheetId="1">'Elenco eventi rischiosi'!$1:$2</definedName>
    <definedName name="_xlnm.Print_Titles" localSheetId="0">'Mappatura aree a rischio'!$1:$2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3" i="3" l="1"/>
  <c r="AE23" i="3"/>
  <c r="AF22" i="3"/>
  <c r="AD23" i="3"/>
  <c r="AE55" i="3"/>
  <c r="AD55" i="3"/>
  <c r="S76" i="3"/>
  <c r="R76" i="3"/>
  <c r="T76" i="3"/>
  <c r="AF55" i="3"/>
  <c r="R3" i="3"/>
  <c r="S68" i="3"/>
  <c r="R68" i="3"/>
  <c r="S66" i="3"/>
  <c r="R66" i="3"/>
  <c r="S67" i="3"/>
  <c r="R67" i="3"/>
  <c r="T66" i="3" l="1"/>
  <c r="U66" i="3" s="1"/>
  <c r="V66" i="3" s="1"/>
  <c r="T68" i="3"/>
  <c r="U68" i="3" s="1"/>
  <c r="V68" i="3" s="1"/>
  <c r="T67" i="3"/>
  <c r="U67" i="3" s="1"/>
  <c r="V67" i="3" s="1"/>
  <c r="S77" i="3" l="1"/>
  <c r="R77" i="3"/>
  <c r="AE75" i="3"/>
  <c r="AD75" i="3"/>
  <c r="S75" i="3"/>
  <c r="R75" i="3"/>
  <c r="S74" i="3"/>
  <c r="R74" i="3"/>
  <c r="AE73" i="3"/>
  <c r="AD73" i="3"/>
  <c r="S73" i="3"/>
  <c r="R73" i="3"/>
  <c r="S72" i="3"/>
  <c r="R72" i="3"/>
  <c r="AE71" i="3"/>
  <c r="AD71" i="3"/>
  <c r="S71" i="3"/>
  <c r="R71" i="3"/>
  <c r="S70" i="3"/>
  <c r="R70" i="3"/>
  <c r="T70" i="3" s="1"/>
  <c r="U70" i="3" s="1"/>
  <c r="V70" i="3" s="1"/>
  <c r="S69" i="3"/>
  <c r="R69" i="3"/>
  <c r="S65" i="3"/>
  <c r="R65" i="3"/>
  <c r="AE64" i="3"/>
  <c r="AD64" i="3"/>
  <c r="AF64" i="3" s="1"/>
  <c r="S64" i="3"/>
  <c r="R64" i="3"/>
  <c r="S63" i="3"/>
  <c r="R63" i="3"/>
  <c r="S62" i="3"/>
  <c r="R62" i="3"/>
  <c r="S61" i="3"/>
  <c r="R61" i="3"/>
  <c r="AE60" i="3"/>
  <c r="AD60" i="3"/>
  <c r="S60" i="3"/>
  <c r="R60" i="3"/>
  <c r="T60" i="3" s="1"/>
  <c r="U60" i="3" s="1"/>
  <c r="T65" i="3" l="1"/>
  <c r="U65" i="3" s="1"/>
  <c r="V65" i="3" s="1"/>
  <c r="T62" i="3"/>
  <c r="U62" i="3" s="1"/>
  <c r="V62" i="3" s="1"/>
  <c r="AF75" i="3"/>
  <c r="AF71" i="3"/>
  <c r="AF73" i="3"/>
  <c r="T61" i="3"/>
  <c r="U61" i="3" s="1"/>
  <c r="V61" i="3" s="1"/>
  <c r="T64" i="3"/>
  <c r="U64" i="3" s="1"/>
  <c r="V64" i="3" s="1"/>
  <c r="T71" i="3"/>
  <c r="U71" i="3" s="1"/>
  <c r="V71" i="3" s="1"/>
  <c r="T63" i="3"/>
  <c r="U63" i="3" s="1"/>
  <c r="V63" i="3" s="1"/>
  <c r="T69" i="3"/>
  <c r="U69" i="3" s="1"/>
  <c r="V69" i="3" s="1"/>
  <c r="AF60" i="3"/>
  <c r="T72" i="3"/>
  <c r="U72" i="3" s="1"/>
  <c r="V72" i="3" s="1"/>
  <c r="T73" i="3"/>
  <c r="U73" i="3" s="1"/>
  <c r="T77" i="3"/>
  <c r="U77" i="3" s="1"/>
  <c r="V77" i="3" s="1"/>
  <c r="T74" i="3"/>
  <c r="U74" i="3" s="1"/>
  <c r="V74" i="3" s="1"/>
  <c r="T75" i="3"/>
  <c r="U75" i="3" s="1"/>
  <c r="V75" i="3" s="1"/>
  <c r="V60" i="3"/>
  <c r="W71" i="3" l="1"/>
  <c r="X71" i="3" s="1"/>
  <c r="W75" i="3"/>
  <c r="X75" i="3" s="1"/>
  <c r="W60" i="3"/>
  <c r="X60" i="3" s="1"/>
  <c r="W73" i="3"/>
  <c r="X73" i="3" s="1"/>
  <c r="W64" i="3"/>
  <c r="X64" i="3" s="1"/>
  <c r="V73" i="3"/>
  <c r="AE27" i="3" l="1"/>
  <c r="AD27" i="3"/>
  <c r="AF27" i="3" l="1"/>
  <c r="S23" i="3"/>
  <c r="R23" i="3"/>
  <c r="S27" i="3"/>
  <c r="R27" i="3"/>
  <c r="S29" i="3"/>
  <c r="R29" i="3"/>
  <c r="AE28" i="3"/>
  <c r="AD28" i="3"/>
  <c r="S28" i="3"/>
  <c r="R28" i="3"/>
  <c r="AE26" i="3"/>
  <c r="AD26" i="3"/>
  <c r="S26" i="3"/>
  <c r="R26" i="3"/>
  <c r="S25" i="3"/>
  <c r="R25" i="3"/>
  <c r="AE24" i="3"/>
  <c r="AD24" i="3"/>
  <c r="S24" i="3"/>
  <c r="R24" i="3"/>
  <c r="T25" i="3" l="1"/>
  <c r="U25" i="3" s="1"/>
  <c r="V25" i="3" s="1"/>
  <c r="T23" i="3"/>
  <c r="U23" i="3" s="1"/>
  <c r="T24" i="3"/>
  <c r="U24" i="3" s="1"/>
  <c r="V24" i="3" s="1"/>
  <c r="AF26" i="3"/>
  <c r="T29" i="3"/>
  <c r="U29" i="3" s="1"/>
  <c r="V29" i="3" s="1"/>
  <c r="T27" i="3"/>
  <c r="U27" i="3" s="1"/>
  <c r="AF28" i="3"/>
  <c r="T28" i="3"/>
  <c r="U28" i="3" s="1"/>
  <c r="AF24" i="3"/>
  <c r="T26" i="3"/>
  <c r="U26" i="3" s="1"/>
  <c r="V27" i="3" l="1"/>
  <c r="W27" i="3"/>
  <c r="X27" i="3" s="1"/>
  <c r="V23" i="3"/>
  <c r="W23" i="3"/>
  <c r="X23" i="3" s="1"/>
  <c r="W24" i="3"/>
  <c r="X24" i="3" s="1"/>
  <c r="W28" i="3"/>
  <c r="X28" i="3" s="1"/>
  <c r="V28" i="3"/>
  <c r="W26" i="3"/>
  <c r="X26" i="3" s="1"/>
  <c r="V26" i="3"/>
  <c r="S10" i="3" l="1"/>
  <c r="S11" i="3"/>
  <c r="R10" i="3"/>
  <c r="R11" i="3"/>
  <c r="S59" i="3"/>
  <c r="R59" i="3"/>
  <c r="AE58" i="3"/>
  <c r="AD58" i="3"/>
  <c r="S58" i="3"/>
  <c r="R58" i="3"/>
  <c r="AE6" i="3"/>
  <c r="AE3" i="3"/>
  <c r="AD6" i="3"/>
  <c r="AD3" i="3"/>
  <c r="S6" i="3"/>
  <c r="R6" i="3"/>
  <c r="S5" i="3"/>
  <c r="R5" i="3"/>
  <c r="S4" i="3"/>
  <c r="R4" i="3"/>
  <c r="S3" i="3"/>
  <c r="S52" i="3"/>
  <c r="R52" i="3"/>
  <c r="AF58" i="3" l="1"/>
  <c r="T11" i="3"/>
  <c r="U11" i="3" s="1"/>
  <c r="V11" i="3" s="1"/>
  <c r="T10" i="3"/>
  <c r="U10" i="3" s="1"/>
  <c r="V10" i="3" s="1"/>
  <c r="AF3" i="3"/>
  <c r="T59" i="3"/>
  <c r="U59" i="3" s="1"/>
  <c r="V59" i="3" s="1"/>
  <c r="T58" i="3"/>
  <c r="U58" i="3" s="1"/>
  <c r="V58" i="3" s="1"/>
  <c r="T6" i="3"/>
  <c r="U6" i="3" s="1"/>
  <c r="V6" i="3" s="1"/>
  <c r="AF6" i="3"/>
  <c r="T52" i="3"/>
  <c r="W58" i="3" l="1"/>
  <c r="X58" i="3" s="1"/>
  <c r="W6" i="3"/>
  <c r="X6" i="3" s="1"/>
  <c r="AE41" i="3"/>
  <c r="AE7" i="3"/>
  <c r="AE9" i="3"/>
  <c r="AE14" i="3"/>
  <c r="AE16" i="3"/>
  <c r="AE18" i="3"/>
  <c r="AE20" i="3"/>
  <c r="AE22" i="3"/>
  <c r="AE30" i="3"/>
  <c r="AE31" i="3"/>
  <c r="AE32" i="3"/>
  <c r="AE33" i="3"/>
  <c r="AE37" i="3"/>
  <c r="AE45" i="3"/>
  <c r="AE47" i="3"/>
  <c r="AE49" i="3"/>
  <c r="AE52" i="3"/>
  <c r="AE53" i="3"/>
  <c r="AE54" i="3"/>
  <c r="AE56" i="3"/>
  <c r="AE57" i="3"/>
  <c r="AD7" i="3"/>
  <c r="AD9" i="3"/>
  <c r="AD14" i="3"/>
  <c r="AD16" i="3"/>
  <c r="AD18" i="3"/>
  <c r="AD20" i="3"/>
  <c r="AD22" i="3"/>
  <c r="AD30" i="3"/>
  <c r="AD31" i="3"/>
  <c r="AD32" i="3"/>
  <c r="AD33" i="3"/>
  <c r="AD37" i="3"/>
  <c r="AD41" i="3"/>
  <c r="AD45" i="3"/>
  <c r="AD47" i="3"/>
  <c r="AD49" i="3"/>
  <c r="AD52" i="3"/>
  <c r="AD53" i="3"/>
  <c r="AD54" i="3"/>
  <c r="AD56" i="3"/>
  <c r="AD57" i="3"/>
  <c r="AF49" i="3" l="1"/>
  <c r="AF56" i="3"/>
  <c r="AF52" i="3"/>
  <c r="AF57" i="3"/>
  <c r="AF53" i="3"/>
  <c r="AF54" i="3"/>
  <c r="AF47" i="3"/>
  <c r="AF45" i="3"/>
  <c r="AF41" i="3"/>
  <c r="AF37" i="3"/>
  <c r="AF33" i="3"/>
  <c r="AF32" i="3"/>
  <c r="AF31" i="3"/>
  <c r="AF30" i="3"/>
  <c r="AF20" i="3"/>
  <c r="AF18" i="3"/>
  <c r="AF16" i="3"/>
  <c r="AF14" i="3"/>
  <c r="AF7" i="3"/>
  <c r="AF9" i="3"/>
  <c r="S7" i="3"/>
  <c r="S8" i="3"/>
  <c r="S9" i="3"/>
  <c r="S12" i="3"/>
  <c r="S13" i="3"/>
  <c r="S14" i="3"/>
  <c r="S15" i="3"/>
  <c r="S16" i="3"/>
  <c r="S17" i="3"/>
  <c r="S18" i="3"/>
  <c r="S19" i="3"/>
  <c r="S20" i="3"/>
  <c r="S21" i="3"/>
  <c r="S22" i="3"/>
  <c r="S30" i="3"/>
  <c r="S31" i="3"/>
  <c r="S32" i="3"/>
  <c r="S33" i="3"/>
  <c r="S34" i="3"/>
  <c r="S35" i="3"/>
  <c r="S36" i="3"/>
  <c r="S37" i="3"/>
  <c r="S38" i="3"/>
  <c r="S39" i="3"/>
  <c r="S40" i="3"/>
  <c r="S41" i="3"/>
  <c r="S42" i="3"/>
  <c r="S43" i="3"/>
  <c r="S44" i="3"/>
  <c r="S45" i="3"/>
  <c r="S46" i="3"/>
  <c r="S47" i="3"/>
  <c r="S48" i="3"/>
  <c r="S49" i="3"/>
  <c r="S50" i="3"/>
  <c r="S51" i="3"/>
  <c r="S53" i="3"/>
  <c r="S54" i="3"/>
  <c r="S55" i="3"/>
  <c r="S56" i="3"/>
  <c r="S57" i="3"/>
  <c r="R7" i="3"/>
  <c r="R8" i="3"/>
  <c r="R9" i="3"/>
  <c r="R12" i="3"/>
  <c r="R13" i="3"/>
  <c r="R14" i="3"/>
  <c r="R15" i="3"/>
  <c r="R16" i="3"/>
  <c r="R17" i="3"/>
  <c r="R18" i="3"/>
  <c r="R19" i="3"/>
  <c r="R20" i="3"/>
  <c r="R21" i="3"/>
  <c r="R22" i="3"/>
  <c r="R30" i="3"/>
  <c r="R31" i="3"/>
  <c r="R32" i="3"/>
  <c r="R33" i="3"/>
  <c r="R34" i="3"/>
  <c r="R35" i="3"/>
  <c r="R36" i="3"/>
  <c r="R37" i="3"/>
  <c r="R38" i="3"/>
  <c r="R39" i="3"/>
  <c r="R40" i="3"/>
  <c r="R41" i="3"/>
  <c r="R42" i="3"/>
  <c r="R43" i="3"/>
  <c r="R44" i="3"/>
  <c r="R45" i="3"/>
  <c r="R46" i="3"/>
  <c r="R47" i="3"/>
  <c r="R48" i="3"/>
  <c r="R49" i="3"/>
  <c r="R50" i="3"/>
  <c r="R51" i="3"/>
  <c r="R53" i="3"/>
  <c r="R54" i="3"/>
  <c r="R55" i="3"/>
  <c r="R56" i="3"/>
  <c r="R57" i="3"/>
  <c r="T51" i="3" l="1"/>
  <c r="U51" i="3" s="1"/>
  <c r="V51" i="3" s="1"/>
  <c r="T47" i="3"/>
  <c r="U47" i="3" s="1"/>
  <c r="T44" i="3"/>
  <c r="U44" i="3" s="1"/>
  <c r="V44" i="3" s="1"/>
  <c r="T37" i="3"/>
  <c r="U37" i="3" s="1"/>
  <c r="T20" i="3"/>
  <c r="U20" i="3" s="1"/>
  <c r="V20" i="3" s="1"/>
  <c r="T7" i="3"/>
  <c r="U7" i="3" s="1"/>
  <c r="T14" i="3"/>
  <c r="U14" i="3" s="1"/>
  <c r="T43" i="3"/>
  <c r="U43" i="3" s="1"/>
  <c r="V43" i="3" s="1"/>
  <c r="T36" i="3"/>
  <c r="U36" i="3" s="1"/>
  <c r="V36" i="3" s="1"/>
  <c r="T30" i="3"/>
  <c r="U30" i="3" s="1"/>
  <c r="T19" i="3"/>
  <c r="U19" i="3" s="1"/>
  <c r="V19" i="3" s="1"/>
  <c r="U52" i="3"/>
  <c r="T48" i="3"/>
  <c r="U48" i="3" s="1"/>
  <c r="V48" i="3" s="1"/>
  <c r="T3" i="3"/>
  <c r="U3" i="3" s="1"/>
  <c r="T15" i="3"/>
  <c r="U15" i="3" s="1"/>
  <c r="V15" i="3" s="1"/>
  <c r="T49" i="3"/>
  <c r="U49" i="3" s="1"/>
  <c r="T55" i="3"/>
  <c r="U55" i="3" s="1"/>
  <c r="T45" i="3"/>
  <c r="U45" i="3" s="1"/>
  <c r="T39" i="3"/>
  <c r="U39" i="3" s="1"/>
  <c r="V39" i="3" s="1"/>
  <c r="T41" i="3"/>
  <c r="U41" i="3" s="1"/>
  <c r="T34" i="3"/>
  <c r="U34" i="3" s="1"/>
  <c r="V34" i="3" s="1"/>
  <c r="T32" i="3"/>
  <c r="U32" i="3" s="1"/>
  <c r="T13" i="3"/>
  <c r="U13" i="3" s="1"/>
  <c r="V13" i="3" s="1"/>
  <c r="T57" i="3"/>
  <c r="U57" i="3" s="1"/>
  <c r="T46" i="3"/>
  <c r="U46" i="3" s="1"/>
  <c r="V46" i="3" s="1"/>
  <c r="T40" i="3"/>
  <c r="U40" i="3" s="1"/>
  <c r="V40" i="3" s="1"/>
  <c r="T31" i="3"/>
  <c r="U31" i="3" s="1"/>
  <c r="T17" i="3"/>
  <c r="U17" i="3" s="1"/>
  <c r="V17" i="3" s="1"/>
  <c r="T9" i="3"/>
  <c r="U9" i="3" s="1"/>
  <c r="T16" i="3"/>
  <c r="U16" i="3" s="1"/>
  <c r="T56" i="3"/>
  <c r="U56" i="3" s="1"/>
  <c r="T53" i="3"/>
  <c r="U53" i="3" s="1"/>
  <c r="T33" i="3"/>
  <c r="U33" i="3" s="1"/>
  <c r="T22" i="3"/>
  <c r="U22" i="3" s="1"/>
  <c r="T12" i="3"/>
  <c r="U12" i="3" s="1"/>
  <c r="V12" i="3" s="1"/>
  <c r="T5" i="3"/>
  <c r="U5" i="3" s="1"/>
  <c r="V5" i="3" s="1"/>
  <c r="T38" i="3"/>
  <c r="U38" i="3" s="1"/>
  <c r="V38" i="3" s="1"/>
  <c r="T21" i="3"/>
  <c r="U21" i="3" s="1"/>
  <c r="V21" i="3" s="1"/>
  <c r="T8" i="3"/>
  <c r="U8" i="3" s="1"/>
  <c r="V8" i="3" s="1"/>
  <c r="T54" i="3"/>
  <c r="U54" i="3" s="1"/>
  <c r="T50" i="3"/>
  <c r="U50" i="3" s="1"/>
  <c r="V50" i="3" s="1"/>
  <c r="T42" i="3"/>
  <c r="U42" i="3" s="1"/>
  <c r="V42" i="3" s="1"/>
  <c r="T35" i="3"/>
  <c r="U35" i="3" s="1"/>
  <c r="V35" i="3" s="1"/>
  <c r="T18" i="3"/>
  <c r="U18" i="3" s="1"/>
  <c r="T4" i="3"/>
  <c r="U4" i="3" s="1"/>
  <c r="V4" i="3" s="1"/>
  <c r="W14" i="3" l="1"/>
  <c r="X14" i="3" s="1"/>
  <c r="V16" i="3"/>
  <c r="W16" i="3"/>
  <c r="X16" i="3" s="1"/>
  <c r="V3" i="3"/>
  <c r="W3" i="3"/>
  <c r="X3" i="3" s="1"/>
  <c r="W54" i="3"/>
  <c r="X54" i="3" s="1"/>
  <c r="V54" i="3"/>
  <c r="W22" i="3"/>
  <c r="X22" i="3" s="1"/>
  <c r="V22" i="3"/>
  <c r="W32" i="3"/>
  <c r="X32" i="3" s="1"/>
  <c r="V32" i="3"/>
  <c r="W53" i="3"/>
  <c r="X53" i="3" s="1"/>
  <c r="V53" i="3"/>
  <c r="W57" i="3"/>
  <c r="X57" i="3" s="1"/>
  <c r="V57" i="3"/>
  <c r="V55" i="3"/>
  <c r="W55" i="3"/>
  <c r="X55" i="3" s="1"/>
  <c r="W7" i="3"/>
  <c r="X7" i="3" s="1"/>
  <c r="V7" i="3"/>
  <c r="W33" i="3"/>
  <c r="X33" i="3" s="1"/>
  <c r="V33" i="3"/>
  <c r="W56" i="3"/>
  <c r="X56" i="3" s="1"/>
  <c r="V56" i="3"/>
  <c r="V41" i="3"/>
  <c r="W41" i="3"/>
  <c r="X41" i="3" s="1"/>
  <c r="V49" i="3"/>
  <c r="W49" i="3"/>
  <c r="X49" i="3" s="1"/>
  <c r="W45" i="3"/>
  <c r="X45" i="3" s="1"/>
  <c r="V45" i="3"/>
  <c r="V47" i="3"/>
  <c r="W47" i="3"/>
  <c r="X47" i="3" s="1"/>
  <c r="V9" i="3"/>
  <c r="W9" i="3"/>
  <c r="X9" i="3" s="1"/>
  <c r="V30" i="3"/>
  <c r="W30" i="3"/>
  <c r="X30" i="3" s="1"/>
  <c r="W20" i="3"/>
  <c r="X20" i="3" s="1"/>
  <c r="V18" i="3"/>
  <c r="W18" i="3"/>
  <c r="X18" i="3" s="1"/>
  <c r="W52" i="3"/>
  <c r="X52" i="3" s="1"/>
  <c r="V52" i="3"/>
  <c r="V31" i="3"/>
  <c r="W31" i="3"/>
  <c r="X31" i="3" s="1"/>
  <c r="V14" i="3"/>
  <c r="V37" i="3"/>
  <c r="W37" i="3"/>
  <c r="X37" i="3" s="1"/>
</calcChain>
</file>

<file path=xl/sharedStrings.xml><?xml version="1.0" encoding="utf-8"?>
<sst xmlns="http://schemas.openxmlformats.org/spreadsheetml/2006/main" count="1111" uniqueCount="377">
  <si>
    <t>COD</t>
  </si>
  <si>
    <t>Processo a rischio</t>
  </si>
  <si>
    <t>Sotto processo a rischio</t>
  </si>
  <si>
    <t>Descrizione del sotto processo a rischio</t>
  </si>
  <si>
    <t>Direzioni/Uffici aziendali coinvolti</t>
  </si>
  <si>
    <t>Stakeholder</t>
  </si>
  <si>
    <t>Rischi di corruzione potenziali</t>
  </si>
  <si>
    <t xml:space="preserve">Rating del rischio inerente </t>
  </si>
  <si>
    <t>Presidi di controllo esistenti</t>
  </si>
  <si>
    <t>Valutazione del rischio residuo</t>
  </si>
  <si>
    <t>Priorità di trattamento</t>
  </si>
  <si>
    <t>Soci e territori serviti</t>
  </si>
  <si>
    <t>Top Management</t>
  </si>
  <si>
    <t>Personale e Collaboratori</t>
  </si>
  <si>
    <t>Organizzazioni sindacali</t>
  </si>
  <si>
    <t>Organi sociali</t>
  </si>
  <si>
    <t>Clienti</t>
  </si>
  <si>
    <t>Fornitori</t>
  </si>
  <si>
    <t>Comunità</t>
  </si>
  <si>
    <t>Ambiente</t>
  </si>
  <si>
    <t>Valutazione della probabilità</t>
  </si>
  <si>
    <t>Valutazione dell'impatto</t>
  </si>
  <si>
    <t>P</t>
  </si>
  <si>
    <t>I</t>
  </si>
  <si>
    <t xml:space="preserve">Fascia di esposizione al rischio </t>
  </si>
  <si>
    <t>Lavorato</t>
  </si>
  <si>
    <t>MEDIA</t>
  </si>
  <si>
    <t xml:space="preserve">MEDIA fascia di esposizione al rischio INERENTE </t>
  </si>
  <si>
    <t>Policy
e altra documentazione di sistema</t>
  </si>
  <si>
    <r>
      <rPr>
        <b/>
        <sz val="11"/>
        <color rgb="FFFFFFFF"/>
        <rFont val="Calibri"/>
        <scheme val="minor"/>
      </rPr>
      <t>Presidi di controllo e misure</t>
    </r>
    <r>
      <rPr>
        <b/>
        <sz val="11"/>
        <color rgb="FFFF0000"/>
        <rFont val="Calibri"/>
        <scheme val="minor"/>
      </rPr>
      <t xml:space="preserve"> </t>
    </r>
    <r>
      <rPr>
        <b/>
        <sz val="11"/>
        <color rgb="FFFFFFFF"/>
        <rFont val="Calibri"/>
        <scheme val="minor"/>
      </rPr>
      <t xml:space="preserve">di prevenzione (tracciabilità, trasparenza, segregazione delle funzioni, formazione, rotazione,controlli,conflict check, segnalazioni, etc)
</t>
    </r>
  </si>
  <si>
    <t>Misure specifiche</t>
  </si>
  <si>
    <t xml:space="preserve">Fascia di esposizione al rischio RESIDUO </t>
  </si>
  <si>
    <t>Misure ulteriori di mitigazione proposte dall'owner</t>
  </si>
  <si>
    <t>Giudizio sintetico esposizione al rischio</t>
  </si>
  <si>
    <t>Flussi informativi ODV</t>
  </si>
  <si>
    <t>Indicatore di monitoraggio</t>
  </si>
  <si>
    <t xml:space="preserve">Attività di Monitoraggio e controllo
</t>
  </si>
  <si>
    <t>Gestione degli automezzi</t>
  </si>
  <si>
    <t>Gestione delle manutenzioni</t>
  </si>
  <si>
    <t>Programmazione delle manutenzioni di natura ordinaria e gestione delle manutenzioni straordinarie mediante segnalazione; gestione dei rapporti con le officine convenzionate</t>
  </si>
  <si>
    <t>Direttore tecnico
Servizi operativi - capisquadra
Amministrazione e contabilità</t>
  </si>
  <si>
    <t>X</t>
  </si>
  <si>
    <t>Atti corruttivi o promessa di denaro o altra utilità che possano condurre a un affidamento improprio della manutenzione degli automezzi</t>
  </si>
  <si>
    <t>Remota</t>
  </si>
  <si>
    <t>Alto</t>
  </si>
  <si>
    <r>
      <t xml:space="preserve">Codice di comportamento
Procedura </t>
    </r>
    <r>
      <rPr>
        <i/>
        <sz val="9"/>
        <rFont val="Calibri"/>
        <family val="2"/>
        <scheme val="minor"/>
      </rPr>
      <t xml:space="preserve">"gestione approvvigionamenti" </t>
    </r>
  </si>
  <si>
    <t>Segregazione delle funzioni
Formazione
Whistleblowing</t>
  </si>
  <si>
    <t>Programmazione ed accorpamento degli interventi manutentivi per consentire adeguate procedure di affidamento dei lavori</t>
  </si>
  <si>
    <t>Medio</t>
  </si>
  <si>
    <t>N° affidamenti effettuati</t>
  </si>
  <si>
    <t xml:space="preserve">Verifica corretta esecuzione delle manutenzioni </t>
  </si>
  <si>
    <t>Atti corruttivi o promessa di denaro o altra utilità che possano condurre a mancati controlli delle manutenzioni effettuate da terzi</t>
  </si>
  <si>
    <t>Bassa</t>
  </si>
  <si>
    <t>Atti corruttivi o promessa di denaro o altra utilità che possano condurre alla omissione controlli e verifiche servizi</t>
  </si>
  <si>
    <t>Gestione delle forniture di carburante</t>
  </si>
  <si>
    <t>Gestione della procedura di gara con cui viene affidato il servizio di fornitura del carburante; attività di gestione dei rifornimenti agli automezzi; attività di controllo delle fatture per la gestione del carburante e raffronto con il chilometraggio</t>
  </si>
  <si>
    <t>Appropriazione indebita di denaro o altra utilità mediante l'utilizzo inappropriato di beni e servizi (ad es. utilizzo del carburante per uso privato)</t>
  </si>
  <si>
    <t>Media</t>
  </si>
  <si>
    <t xml:space="preserve">Codice di comportamento
</t>
  </si>
  <si>
    <t>Formazione
Segregazione delle funzioni
Whistleblowing</t>
  </si>
  <si>
    <t>Predisposizione di apposita documentazione giustificativa
Rendicontazione mensile del caposquadra al Direttore Tecnico</t>
  </si>
  <si>
    <t>Verifica mensile della corrispondenza sui rifornimenti effettuati e chilometraggio degli automezzi</t>
  </si>
  <si>
    <t>Gestione dei servizi porta a porta</t>
  </si>
  <si>
    <t xml:space="preserve">Programmazione dei turni di raccolta </t>
  </si>
  <si>
    <t>Organizzazione dei turni per i servizi porta a porta che vengono calendarizzati settimanalmente in base al grado/livello dell'operatore</t>
  </si>
  <si>
    <t>Direttore tecnico
Servizi operativi - capisquadra</t>
  </si>
  <si>
    <t>Atti corruttivi o promessa di denaro che possono condurre a una irregolare gestione dei turni di lavoro per favorire specifiche categorie di risorse umane</t>
  </si>
  <si>
    <t>Lieve</t>
  </si>
  <si>
    <t>Codice di comportamento
Predisposizione di rapporti periodici di organizzazione dei turni di lavoro e documentazione della rotazione del personale</t>
  </si>
  <si>
    <t>Formazione capi squadra specifica sul tema anticorruzione in modo che possano controllare le attività del personale.
Whistleblowing</t>
  </si>
  <si>
    <t>Determinazione di criteri oggettivi per la definizione della turnazione (ad es. tipologia di rifiuto conferito, etc.)
Rotazione del personale dei turni di raccolta
Procedura</t>
  </si>
  <si>
    <t>on/off rotazione</t>
  </si>
  <si>
    <t>Rapporti periodici circa l'organizzazione dei turni di lavoro e documentazione della rotazione del personale</t>
  </si>
  <si>
    <t>Atti corruttivi o promessa di denaro che possono condurre a discrezionalità della frequenza dei servizi</t>
  </si>
  <si>
    <t>Gestione servizio di raccolta porta a porta</t>
  </si>
  <si>
    <t>Gli operatori effettuano il periodico ritiro presso il domicilio dell'utenza del rifiuto urbano prodotto dalla stessa. È prevista la raccolta di rifiuti solidi urbani differenziati
e indifferenziati</t>
  </si>
  <si>
    <t>Atti corruttivi o promessa di denaro che possono condurre alla omissione controlli e verifiche servizi</t>
  </si>
  <si>
    <t xml:space="preserve">Formazione dei capi squadra specifica sul tema anticorruzione in modo che possano controllare le attività del personale.
Whistleblowing
</t>
  </si>
  <si>
    <t>N° anomalie segnalate</t>
  </si>
  <si>
    <t>Atti corruttivi o promessa di denaro che possono condurre a irregolare espletamento del servizio al fine di favorire specifica utenza</t>
  </si>
  <si>
    <t>Atti corruttivi o promessa di denaro che possono condurre a irregolare smaltimento rifiuti</t>
  </si>
  <si>
    <t>Atti corruttivi o promessa di denaro che possono condurre alla mancata o non corretta predisposizione dei formulari</t>
  </si>
  <si>
    <t>Atti corruttivi o promessa di denaro che possono condurre alla discrezionalità nella raccolta dei rifiuti</t>
  </si>
  <si>
    <t>Trasporto presso gli impianti di smaltimento</t>
  </si>
  <si>
    <t>Trasporto di rifiuti solidi urbani indifferenziati e trasporto di rifiuti solidi urbani differenziati presso gli impianti di smaltimento convenzionati</t>
  </si>
  <si>
    <t>Atti corruttivi o promessa di denaro che possono condurre a irregolarità nella frequenza dei servizi</t>
  </si>
  <si>
    <t xml:space="preserve">Codice di comportamento
Predisposizione di rapporti periodici di organizzazione dei turni di lavoro e documentazione della rotazione del personale
Predisposizione di adeguata attività di reportistica
</t>
  </si>
  <si>
    <t xml:space="preserve">Formazione del personale
Whistleblowing 
istruzioni agli operatori circa le tipologie di rifiuti da raccogliere;
</t>
  </si>
  <si>
    <t>Introduzione di un'attività di verbalizzazione per segnalare eventuali anomalie</t>
  </si>
  <si>
    <t>Atti corruttivi o promessa di denaro che possono condurre alla indebita classificazione dei rifiuti</t>
  </si>
  <si>
    <t>Gestione degli ecocentri</t>
  </si>
  <si>
    <t>Programmazione turni ecocentro</t>
  </si>
  <si>
    <t>Programmazione dei turni degli operatori che gestiscono gli ecocentri</t>
  </si>
  <si>
    <t>Atti corruttivi o promessa di denaro che possono condurre a irregolare gestione dei turni di lavoro per favorire specifiche categorie di risorse umane</t>
  </si>
  <si>
    <t xml:space="preserve">Codice di comportamento
Predisposizione di rapporti periodici di organizzazione dei turni di lavoro e documentazione della rotazione del personale
</t>
  </si>
  <si>
    <t xml:space="preserve">
Formazione dei capi squadra specifica sul tema anticorruzione in modo che possano controllare le attività del personale.
Whistleblowing
Determinazione di criteri oggettivi per la definizione della turnazione (ad es. tipologia di rifiuto conferito, etc.)
Rotazione del personale dei turni di raccolta</t>
  </si>
  <si>
    <t>Determinazione di criteri oggettivi per la definizione della turnazione (ad es. tipologia di rifiuto conferito, etc.)
Rotazione del personale dei turni di raccolta
Procedura
Introduzione di un'attività di verbalizzazione per segnalare eventuali anomalie</t>
  </si>
  <si>
    <t>discrezionalità della frequenza dei servizi</t>
  </si>
  <si>
    <t>Registrazione delle consegne in ecocentro</t>
  </si>
  <si>
    <t>Registrazione da parte degli operatori delle consegne dei rifiuti in ecocentro - check in entrata</t>
  </si>
  <si>
    <t>discrezionalità dell'accettazione dei rifiuti</t>
  </si>
  <si>
    <t>Formazione
Whistleblowing
Applicazione di apposite istruzioni per gli operatori circa le tipologie di rifiuti da raccogliere
formazione del personale</t>
  </si>
  <si>
    <t>Verifica periodica dei verbali relativi all'attività in esame</t>
  </si>
  <si>
    <t>possibilità di ricevere utilità (denaro, beni, etc.) per accettare rifiuti non conferibili</t>
  </si>
  <si>
    <t>Gestione delle ispezioni ambientali presso ecocentri</t>
  </si>
  <si>
    <t>Attività in cui l'operatore si reca presso gli ecocentri per verificare che la tipologia di rifiuti conferiti sia quella corretta</t>
  </si>
  <si>
    <t>Rischio corruttivo per omettere segnalazioni e relative comminazioni di sanzioni da parte del Comune</t>
  </si>
  <si>
    <t xml:space="preserve">
Formazione
Whistleblowing
Applicazione di apposite istruzioni per gli operatori
</t>
  </si>
  <si>
    <t>Supervisionare le attività, verbalizzazione puntuale da parte dell'operatore.
Fotografie attestanti l'as is allegate al verbale dell'ispezione;
Applicazione di apposite istruzioni per gli operatori circa le tipologie di rifiuti da raccogliere;
Introdurre un doppio controllo in fase di ispezione (almeno due soggetti)</t>
  </si>
  <si>
    <t>N° verbali archiviati</t>
  </si>
  <si>
    <t>Verifica periodica su una serie di verbali di ispezione</t>
  </si>
  <si>
    <t>Gestione raccolte da ecocentro e avvio allo smaltimento</t>
  </si>
  <si>
    <t>SASOM prevede l’utilizzo di apposite piattaforme ecologiche (ecocentri) di proprietà comunale dove i cittadini residenti possono conferire le seguenti tipologie di rifiuti: legno, ferro, beni durevoli, (lavatrici, monitor, televisori, frigoriferi, componenti elettronici) ingombranti, vernici, inerti, olii esausti, batterie esauste e frazione verde. Inoltre provvede all'attività di trasporto presso i centri di smaltimento</t>
  </si>
  <si>
    <t>Codice di comportamento
Applicazione di apposite istruzioni per gli operatori circa le tipologie di rifiuti da raccogliere</t>
  </si>
  <si>
    <t xml:space="preserve">Formazione
Whistleblowing
</t>
  </si>
  <si>
    <t>On/off supervisione</t>
  </si>
  <si>
    <t>Gestione dei rapporti con i privati</t>
  </si>
  <si>
    <t>Gestione dei rapporti con le utenze</t>
  </si>
  <si>
    <t>Comprende la preparazione di preventivi per rendere servizi tecnici a soggetti privati, la gestione degli interventi presso gli stessi, nonché dell'emissione della fattura nei confronti degli stessi</t>
  </si>
  <si>
    <t>Direttore tecnico
Servizi operativi capisquadra
Responsabile ufficio personale</t>
  </si>
  <si>
    <t>Accordi collusivi con gli utenti privati</t>
  </si>
  <si>
    <t>Codice di comportamento</t>
  </si>
  <si>
    <t xml:space="preserve">
Whistleblowing
Formazione di tutti i dipendenti addetti ai servizi che prevedono contatti con l’utenza, rivolta all’approfondimento della conoscenza dei codici di comportamento interni e del PTPCT
</t>
  </si>
  <si>
    <t>Contatti con gli utenti da parte del solo personale autorizzato e con i canali istituzionali di SASOM</t>
  </si>
  <si>
    <t>Gestione dei servizi tecnici</t>
  </si>
  <si>
    <t>Servizi di spazzamento meccanico e manuale</t>
  </si>
  <si>
    <t>Gestione delle squadre per l'erogazione dei servizi di spazzamento meccanico e manuale presso i comuni</t>
  </si>
  <si>
    <t>Utilizzo non appropriato di beni e servizi</t>
  </si>
  <si>
    <t>Atti corruttivi o promessa di denaro che possono condurre all'irregolare espletamento del servizio al fine di favorire specifica utenza</t>
  </si>
  <si>
    <t>Gestione delle ispezioni ambientali presso privati</t>
  </si>
  <si>
    <t>Attività in cui l'operatore si reca presso i privati per verificare che la tipologia di rifiuti conferiti sia quella corretta</t>
  </si>
  <si>
    <t>Rischio corruttivo al fine di omettere segnalazioni e relative comminazioni di sanzioni da parte del Comune</t>
  </si>
  <si>
    <t xml:space="preserve">
Formazione
Whistleblowing
Applicazione di apposite istruzioni per gli operatori</t>
  </si>
  <si>
    <t>Supervisionare le attività, verbalizzazione puntuale da parte dell'operatore.
Fotografie attestanti l'as is allegate al verbale dell'ispezione</t>
  </si>
  <si>
    <t xml:space="preserve">Gestione dei sopralluoghi </t>
  </si>
  <si>
    <t>Gestione dei sopralluoghi richiesti dai Comuni in caso di situazioni di abbandono</t>
  </si>
  <si>
    <t xml:space="preserve">Rischio corruttivo al fine di omettere segnalazioni e relative comminazioni di sanzioni </t>
  </si>
  <si>
    <t xml:space="preserve">Codice di comportamento
</t>
  </si>
  <si>
    <t xml:space="preserve">Formazione
Whistleblowing
Applicazione di apposite istruzioni per gli operatori
</t>
  </si>
  <si>
    <t xml:space="preserve">Verbalizzazione puntuale da parte dell'operatore
Gestione del sopralluogo da parte di almeno due soggetti </t>
  </si>
  <si>
    <t>Servizi manutenzione verde</t>
  </si>
  <si>
    <t>Organizzazione e gestione degli interventi delle squadre su richiesta del Comune</t>
  </si>
  <si>
    <t>Formazione
Whistleblowing
Applicazione di apposite istruzioni per gli operatori</t>
  </si>
  <si>
    <t>Nomina di un coordinatore di servizio</t>
  </si>
  <si>
    <t>on/off nomina coordinatore</t>
  </si>
  <si>
    <t>irregolare espletamento del servizio al fine di favorire specifica utenza</t>
  </si>
  <si>
    <t>Gestione dei rapporti istituzionali</t>
  </si>
  <si>
    <t>Gestione delle autorizzazioni e delle concessioni</t>
  </si>
  <si>
    <t>Atti corruttivi finalizzati ad alterare il regolare processo autorizzativo</t>
  </si>
  <si>
    <t>Critico</t>
  </si>
  <si>
    <t xml:space="preserve">
Whistleblowing
Formazione di tutti i dipendenti addetti ai servizi che prevedono contatti con l’utenza, rivolta all’approfondimento della conoscenza dei codici di comportamento interni e del PTPCT</t>
  </si>
  <si>
    <t>Condivisione con AU e Direzione</t>
  </si>
  <si>
    <t>Elenco autorizzazioni con indicazione dello stato</t>
  </si>
  <si>
    <t xml:space="preserve">Verifica periodica delle autorizzazioni richieste, in corso ed in scadenza </t>
  </si>
  <si>
    <t>Gestione delle ispezioni presso la sede della Società o presso gli ecocentri</t>
  </si>
  <si>
    <t>Gestione delle verifiche periodiche ed occasionali e dei controlli effettuati da ARPA, Vigili del Fuoco, Comuni, Guardia di Finanza, etc.</t>
  </si>
  <si>
    <t>Direttore tecnico</t>
  </si>
  <si>
    <t>Accordi collusivi con il funzionario ispettore ad es. per omettere o non segnalare anomalie</t>
  </si>
  <si>
    <t>Partecipazione all'ispezione di regola di due soggetti (Direttore Tecnico o suo delegato e il Responsabile del Processo coinvolto nell'ispezione, anche esterno)
Eventuale verbalizzazione in caso di mancato rilascio di un verbale da parte dell'ente ispettore
sottoscrizione del verbale soltanto dai soggetti autorizzati</t>
  </si>
  <si>
    <t>N° verbali raccolti</t>
  </si>
  <si>
    <t>Gestione delle sovvenzioni e dei finanziamenti (inclusi eventuali fondi PNRR/fondi strutturali)</t>
  </si>
  <si>
    <t>Richiesta e gestione di eventuali sovvenzioni/finanziamenti da parte dello Stato o altre Autorità Pubbliche</t>
  </si>
  <si>
    <t>Direttore tecnico
Amministrazione e contabilità</t>
  </si>
  <si>
    <t>Mancata evidenza delle attività di rendicontazione finale dei finanziamenti pubblici</t>
  </si>
  <si>
    <t>Attività non effettuata nel 2024</t>
  </si>
  <si>
    <t>N° rendicontazioni vs finanziamenti attivi</t>
  </si>
  <si>
    <t>Verifica periodica dei finanziamenti ottenuti e verifica della corrispondenza con i contributi eventualmente utilizzati, nonché con le finalità per le quali erano stati ottenuti.</t>
  </si>
  <si>
    <t>Selezione e gestione del personale</t>
  </si>
  <si>
    <t>Reclutamento del personale</t>
  </si>
  <si>
    <t>Commissione nominata dall'AU, composta da tre soggetti esterni</t>
  </si>
  <si>
    <t>Direttore Tecnico
Responsabile ufficio personale</t>
  </si>
  <si>
    <t>Applicazione distorta delle alternative procedurali per l'acquisizione delle risorse umane</t>
  </si>
  <si>
    <t>Codice di comportamento
Regolamento Selezione del personale
Conflict check
Divieti di pantouflage</t>
  </si>
  <si>
    <t>Whistleblowing
Formazione di tutti i dipendenti rivolta all’approfondimento della conoscenza dei codici di comportamento interni e del PTPCT
Segregazione delle funzioni</t>
  </si>
  <si>
    <t>Le assunzioni sono decise in base a bandi di selezione  ad evidenza pubblica</t>
  </si>
  <si>
    <t>N° bandi di selezione pubblicati</t>
  </si>
  <si>
    <t>favoreggiamento nel definire le esigenze</t>
  </si>
  <si>
    <t>irregolare composizione delle commissioni di concorso</t>
  </si>
  <si>
    <t>inosservanza dei principi di trasparenza e imparzialità nello svolgimento della selezione, ad es. favorire indebitamente un candidato non meritevole, ad esempio attraverso possibile conflitto di interessi tra singoli membri della commissione esaminatrice ed il candidato</t>
  </si>
  <si>
    <t>Gestione delle progressioni di carriera</t>
  </si>
  <si>
    <t xml:space="preserve">attribuzione dei premi di produzione attribuiti con determina dell'Amministratore unico su proposta del Direttore </t>
  </si>
  <si>
    <t>Amministratore unico
Direttore Tecnico
Responsabile ufficio personale</t>
  </si>
  <si>
    <t>Atti corruttivi finalizzati a favorire indebitamente un determinato soggetto, ad esempio non motivando adeguatamente o in assenza di criteri oggettivi, l'assegnazione di un passaggio di livello</t>
  </si>
  <si>
    <t xml:space="preserve">Codice di comportamento
Regolamento Selezione del personale
Divieti di pantouflage
</t>
  </si>
  <si>
    <t xml:space="preserve">Whistleblowing
Formazione di tutti i dipendenti addetti ai servizi che prevedono contatti con l’utenza, rivolta all’approfondimento della conoscenza dei codici di comportamento interni e del PTPCT
Conflict check
Segregazione delle funzioni
</t>
  </si>
  <si>
    <t>Rigidità e non derogabilità dei principi/criteri di attribuzione di incentivi di natura economica al personale
Definizione di criteri oggettivi e trasparenti di assegnazione individuale sulla base degli obiettivi aziendali, con il coinvolgimento delle organizzazioni sindacali interessate</t>
  </si>
  <si>
    <t>on/off definizione criteri ex ante</t>
  </si>
  <si>
    <t>Verifica annuale delle progressioni di carriera e dei bonus concessi al personale di SASOM, verifica della rispondenza ai criteri oggettivi delineati</t>
  </si>
  <si>
    <t>inosservanza dei principi di trasparenza e imparzialità nell'attività a rischio</t>
  </si>
  <si>
    <t>Atti corruttivi o promessa di denaro che possono condurre a irregolarità nella gestione dei rapporti di lavoro</t>
  </si>
  <si>
    <t>Atti corruttivi finalizzati a indebito riconoscimento di vantaggi economici ai dipendenti</t>
  </si>
  <si>
    <t>Gestione dei benefit aziendali</t>
  </si>
  <si>
    <t>attribuzione dei premi di produzione attribuiti con determina dell'Amministratore unico su proposta del Direttore</t>
  </si>
  <si>
    <t>Atti corruttivi o promessa di denaro che possono condurre alla applicazione distorta delle alternative procedurali nell'attribuzione dei premi da parte delle risorse umane;</t>
  </si>
  <si>
    <t xml:space="preserve">Definizione di criteri oggettivi in base ai quali attribuire i benefit aziendali con accordi aziendali </t>
  </si>
  <si>
    <t>on/off definizione criteri oggettivi</t>
  </si>
  <si>
    <t>Verifica annuale dei fringe benefit concessi al personale di SASOM, verifica della rispondenza ai criteri oggettivi delineati</t>
  </si>
  <si>
    <t>inosservanza dei principi di trasparenza e imparzialità nell'attività a rischio;</t>
  </si>
  <si>
    <t>Atti corruttivi o promessa di denaro che possono condurre a irregolarità nella gestione dei rapporti di lavoro;</t>
  </si>
  <si>
    <t>indebito riconoscimento di vantaggi economici ai dipendenti;</t>
  </si>
  <si>
    <r>
      <rPr>
        <b/>
        <sz val="9"/>
        <rFont val="Calibri"/>
        <family val="2"/>
        <scheme val="minor"/>
      </rPr>
      <t>Riconoscimento ferie, permessi, straordinari, permessi l. 104/92</t>
    </r>
    <r>
      <rPr>
        <sz val="9"/>
        <rFont val="Calibri"/>
        <family val="2"/>
        <scheme val="minor"/>
      </rPr>
      <t xml:space="preserve">
*attività di payroll esternalizzata</t>
    </r>
  </si>
  <si>
    <t>Gestione delle ferie, dei permessi e degli straordinari maturati dai dipendenti di SASOM</t>
  </si>
  <si>
    <t>Atti corruttivi o promessa di denaro che possono condurre all'attribuzione indebita di ore di straordinario;</t>
  </si>
  <si>
    <t>Il capo squadra autorizza gli straordinari quando è possibile la programmazione (es. ferie, permessi, malattie etc.). L'ufficio del personale controlla le timbrature e paga solo gli straordinari autorizzati.</t>
  </si>
  <si>
    <t>on/off verifiche</t>
  </si>
  <si>
    <t>gestione arbitraria delle ferie e dei permessi, favorendo taluni dipendenti piuttosto che altri</t>
  </si>
  <si>
    <t>Gestione della contabilità e degli adempimenti fiscali</t>
  </si>
  <si>
    <t>Gestione delle entrate</t>
  </si>
  <si>
    <t>Gestione ordinaria delle entrate e delle spese di bilancio, con particolare riguardo ai canoni versati dai Comuni soci. Emissione fatture attive; monitoraggio degli incassi.</t>
  </si>
  <si>
    <t>Direttore Tecnico
Amministrazione e contabilità</t>
  </si>
  <si>
    <t xml:space="preserve">Atti corruttivi finalizzati ad ottenere la quantificazione errata degli oneri economici e prestazionali a carico di soggetti privati </t>
  </si>
  <si>
    <t>Codice di comportamento 
Rispetto alle procedure poste a monte della gestione ordinaria della spesa, tali per cui questa risponda alle previsioni contenute nel piano industriale e nel bilancio preventivo e derivi da corrette procedure di scelta del contraente. Le variazioni della spesa particolarmente significative devono essere adeguatamente motivate dal competente ufficio</t>
  </si>
  <si>
    <t xml:space="preserve">Whistleblowing
Formazione di tutti  i dipendenti addetti ai servizi che prevedono contratti con l'utenza, rivolta all'approfondimento della conoscenza dei codici di comportamento interni e del PTPCT
Conflict check
</t>
  </si>
  <si>
    <t>Gestione dei rapporti e gli adempimenti verso la PA  esclusivamente da parte di esponenti aziendali formalmente autorizzati
Sottoscrizione della documentazione inviata alla Pubblica Amministrazione da parte di soggetti muniti di idonei poteri
Tracciabilità dei rapporti e adempimenti con la Pubblica Amministrazione da parte dei referenti aziendali di volta in volta competenti. In relazione ai canoni dei comuni, doppio controllo con le determine comunali, effettuato da due soggetti diversi.</t>
  </si>
  <si>
    <t>on/off tracciabilità rapporti con PA</t>
  </si>
  <si>
    <t>Verifica periodica e a campione delle fatture in uscita</t>
  </si>
  <si>
    <t>Atti corruttivi finalizzati ad ottenere la quantificazione errata delle somme dovute dalla PA e alla PA</t>
  </si>
  <si>
    <t>Gestione dei pagamenti</t>
  </si>
  <si>
    <t>Gestione ordinaria dei pagamenti effettuati dalla società; gestione dei pagamenti dei bolli degli automezzi e delle revisioni dei veicoli</t>
  </si>
  <si>
    <t>Direttore Tecnico
Servizi operativi capisquadra
Amministrazione e contabilità</t>
  </si>
  <si>
    <t>Accettazione di promessa di denaro o utilità finalizatta ad ottenere pagamenti di fatture per beni/servizi senza che il bene o il servizio sia stato consegnato o effettuato interamente o secondo le specifiche contrattuali;</t>
  </si>
  <si>
    <t xml:space="preserve">Codice di comportamento 
</t>
  </si>
  <si>
    <t>Rispetto alle procedure poste a monte della gestione ordinaria della spesa, tali per cui questa risponda alle previsioni contenute nel budget di previsione e derivi da corrette procedure di scelta del contraente. Le variazioni della spesa particolarmente significative devono essere adeguatamente motivate alla direzione tecnica</t>
  </si>
  <si>
    <t xml:space="preserve">N° variazioni di spesa autorizzate </t>
  </si>
  <si>
    <t>Verifica a campione sulla congruità delle richieste di pagamento
Verificare a campione tempi di evasione dei pagamenti.</t>
  </si>
  <si>
    <t xml:space="preserve">Atti corruttivi o promessa di denaro che possono condurre a omettere controlli sulle richieste di pagamento al fine di ottenere un pagamento non dovuto o superiore </t>
  </si>
  <si>
    <t>Atti corruttivi finalizzati a ritardare l'inoltro delle richieste di pagamento o dell'autorizzazione al pagamento delle fatture pervenute</t>
  </si>
  <si>
    <t>Gestione della cassa, delle carte aziendali, dei rimborsi spese</t>
  </si>
  <si>
    <t>Gestione della cassa aziendale, dei rimborsi spese, e delle carte aziendali.</t>
  </si>
  <si>
    <t>Amministratore unico
Direttore Tecnico
Amministrazione</t>
  </si>
  <si>
    <t>Indebita appropriazione da parte del dipendente di risorse aziendali</t>
  </si>
  <si>
    <t xml:space="preserve">Whistleblowing
Formazione di tutti  i dipendenti addetti ai servizi che prevedono contratti con l'utenza, rivolta all'approfondimento della conoscenza dei codici di comportamento interni e del PTPCT
Conflict check
segregazione delle funzioni: accesso alla cassa solo ai soggetti debitamente autorizzati
</t>
  </si>
  <si>
    <t xml:space="preserve">Giustificazione delle spese vive (scontrini, fatture, etc.);
Indicazione e rendicontazione mensile, in apposito registro, del contenuto della  cassa aziendale;
</t>
  </si>
  <si>
    <t>'Verifica mensile dell'avvenuta corrispondenza tra spese e contenuto della cassa</t>
  </si>
  <si>
    <t>Emissione di erogazioni liberali e sponsorizzazioni</t>
  </si>
  <si>
    <t>Gestione delle liberalità elargite da Sasom, quali donazioni, omaggi, e gestione delle sponsorizzazioni</t>
  </si>
  <si>
    <t>Indebita discrezionalità nell'elargire sponsorizzazioni e liberalità</t>
  </si>
  <si>
    <t>Whistleblowing
Formazione di tutti  i dipendenti addetti ai servizi che prevedono contratti con l'utenza, rivolta all'approfondimento della conoscenza dei codici di comportamento interni e del PTPCT
Conflict check
Segnalazione da parte del dipendente circa l'effettivo ricevimento di un omaggio da parte di un cliente/fornitore/funzionario comunale</t>
  </si>
  <si>
    <t xml:space="preserve">Non sono previste in Sasom erogazioni liberali
</t>
  </si>
  <si>
    <t>N° eventuali erogazioni liberali/sponsorizzazioni</t>
  </si>
  <si>
    <r>
      <rPr>
        <b/>
        <sz val="9"/>
        <rFont val="Calibri"/>
        <family val="2"/>
        <scheme val="minor"/>
      </rPr>
      <t xml:space="preserve">Redazione delle scritture contabili e dei relativi registri </t>
    </r>
    <r>
      <rPr>
        <sz val="9"/>
        <rFont val="Calibri"/>
        <family val="2"/>
        <scheme val="minor"/>
      </rPr>
      <t xml:space="preserve">
*Attività esternalizzata </t>
    </r>
  </si>
  <si>
    <t xml:space="preserve">predisposizione del bilancio d’esercizio, delle relazioni periodiche ovvero delle situazioni patrimoniali  </t>
  </si>
  <si>
    <t>Atti corruttivi o promessa di denaro che possono condurre all'occultamento  o distruzione in tutto o in parte di scritture contabili o di documenti di cui è obbligatoria la conservazione, in modo da non consentire la ricostruzione dei redditi o del volume di affari</t>
  </si>
  <si>
    <t>Whistleblowing
Formazione di tutti  i dipendenti addetti ai servizi che prevedono contratti con l'utenza, rivolta all'approfondimento della conoscenza dei codici di comportamento interni e del PTPCT
Conflict check</t>
  </si>
  <si>
    <t>Conservazione delle scritture contabili appropriata per 10 anni a norma di legge</t>
  </si>
  <si>
    <t>'on/off tracciabilità</t>
  </si>
  <si>
    <t>Verifica della corrispondenza delle scritture contabili alla ricostruzione dei redditi aziendali</t>
  </si>
  <si>
    <t>Gestione del recupero crediti*</t>
  </si>
  <si>
    <t>Gestione dei crediti insoluti affidata ad un legale esterno</t>
  </si>
  <si>
    <t>Atti corruttivi finalizzati alla mancata esazione di pagamenti di crediti insoluti</t>
  </si>
  <si>
    <t>Tenuta di uno scadenziario dei crediti insoluti e controllo effettivo del relativo pagamento da parte del debitore</t>
  </si>
  <si>
    <t>'on/off scadenziario</t>
  </si>
  <si>
    <t>Verifica periodica dei crediti esigibili e confronto con il legale esterno</t>
  </si>
  <si>
    <t>Gestione formulari</t>
  </si>
  <si>
    <t>Gestione dell'inserimento e del controllo sulla correttezza dei dati, in base all'impianto, al rifiuto, etc.</t>
  </si>
  <si>
    <t>Atti corruttivi o promessa di denaro che possono condurre alla mancata predisposizione dei formulari</t>
  </si>
  <si>
    <t>Conservazione dei formulari per tre anni ai sensi di legge</t>
  </si>
  <si>
    <t>N° formulari per trimestre</t>
  </si>
  <si>
    <t>'Verifica periodica di un campione di formulari</t>
  </si>
  <si>
    <t>Gestione degli adempimenti fiscali e previdenziali</t>
  </si>
  <si>
    <t>Liquidazioni IVA periodiche, comunicazione IVA* e dichiarazione IVA annuale*, presentazione del 770*, stesura della dichiarazione dei redditi*, dichiarazione IRAP*, obblighi assicurativi (INPS, INAIL)*</t>
  </si>
  <si>
    <t>*Esternalizzato
Amministrazione e contabilità (solo per liquidazione IVA periodiche)</t>
  </si>
  <si>
    <t>Quantificazione dolosamente errata delle somme dovute dall’Amministrazione</t>
  </si>
  <si>
    <t xml:space="preserve">Tenuta di uno scadenziario contenente le scritture con rendicontazionemensile al commercialista </t>
  </si>
  <si>
    <t>on/off scadenziario</t>
  </si>
  <si>
    <t>Verifica annuale dell'avvenuto pagamento delle imposte dovute</t>
  </si>
  <si>
    <t>Gestione beni patrimoniali</t>
  </si>
  <si>
    <t>Gestione dei beni patrimoniali di SASOM</t>
  </si>
  <si>
    <t>Registrazione dei beni patrimoniali di SASOM</t>
  </si>
  <si>
    <t>Direttore Tecnico</t>
  </si>
  <si>
    <t>Atti corruttivi o promessa di denaro che possono condurre alla omissione di controlli/ verifiche/ provvedimenti finalizzati al recupero di risorse</t>
  </si>
  <si>
    <t>Rapporto trimestriale dei beni patrimoniali da classificare nel registro cespiti a cura del commercialista di Sasom</t>
  </si>
  <si>
    <t xml:space="preserve">Rendiconto periodico (trimestrale) della gestione patrimoniale </t>
  </si>
  <si>
    <t xml:space="preserve">Gestione indebita di beni patrimoniali e risorse dell’ente </t>
  </si>
  <si>
    <t>Gestione degli acquisti</t>
  </si>
  <si>
    <t>Gestione degli acquisti materiali per la sanificazione dei mezzi</t>
  </si>
  <si>
    <t>Negoziazione, stipula e gestione degli acquisti di prodotti necessari alla sanificazione dei mezzi aziendali</t>
  </si>
  <si>
    <t>Accordi collusivi con fornitori;</t>
  </si>
  <si>
    <t>Approvazione sull'ordine d'acquisto da parte del referente interno di Sasom sul quale viene sempre apposto il visto del Direttore;
Regolamento acquisti</t>
  </si>
  <si>
    <t>Atti corruttivi finalizzati a privilegiare di fornitori in conflitto di interesse</t>
  </si>
  <si>
    <t>Atti corruttivi o promessa di denaro che possono condurre ad acquisti al di fuori dei limiti previsti dalla procura/norme aziendali</t>
  </si>
  <si>
    <t>Atti corruttivi o promessa di denaro che possono condurre a omettere verifiche/controlli sui fornitori</t>
  </si>
  <si>
    <t>Affidamento lavori, servizi e forniture</t>
  </si>
  <si>
    <t>Affidamenti mediante procedure aperte o ristrette di lavori, servizi e forniture</t>
  </si>
  <si>
    <t>processo relativo al reperimento di forniture, servizi, etc. necessari al funzionamento dell'attività produttiva, che prevede: Progettazione della gara, scelta della procedura di aggiudicazione con particolare riferimento alla procedura negoziata, predisposizione degli atti, definizione dei criteri di partecipazione, selezione del contraente, pubblicazione del bando nomina della commissione di gara, gestione delle sedute di gara, verifica dei requisiti, aggiudicazione, stipula del contratto, rendicontazione</t>
  </si>
  <si>
    <t xml:space="preserve">Codice di comportamento </t>
  </si>
  <si>
    <t xml:space="preserve">Segregazione delle funzioni;
Whistleblowing
Formazione di tutti  i dipendenti addetti ai servizi che prevedono contratti con l'utenza, rivolta all'approfondimento della conoscenza dei codici di comportamento interni e del PTPCT
Conflict check
</t>
  </si>
  <si>
    <t xml:space="preserve">
Continui aggiornamenti  delle attività di formazione rivolta alle funzioni organizzative coinvolte nelle procedure di acquisto</t>
  </si>
  <si>
    <t>definizione dei requisiti di accesso alla gara e, in particolare, dei requisiti tecnico-economici dei concorrenti al fine di favorire un'impresa (es. clausole dei bandi che stabiliscono requisiti di qualificazione)</t>
  </si>
  <si>
    <t>uso distorto del criterio dell'offerta economicamente più vantaggiosa, finalizzato a favorire un'impresa</t>
  </si>
  <si>
    <t>utilizzo della procedura negoziata e abuso dell'affidamento diretto al di fuori dei casi previsti dalla legge al fine di favorire un'impresa;</t>
  </si>
  <si>
    <t>ammissione di varianti in corso di esecuzione del contratto per consentire all'appaltatore di recuperare lo sconto effettuato in sede di gara o di conseguire extra guadagni;</t>
  </si>
  <si>
    <t>abuso del provvedimento di revoca del bando al fine di bloccare una gara il cui risultato si sia rivelato diverso da quello atteso o di concedere un indennizzo aggiudicatario;</t>
  </si>
  <si>
    <t>elusione delle regole di affidamento degli appalti, mediante l'improprio utilizzo del modello procedurale dell'affidamento delle concessioni al fine di agevolare un particolare soggetto.</t>
  </si>
  <si>
    <t>Affidamenti di lavori, servizi e forniture sotto la soglia</t>
  </si>
  <si>
    <t>processo relativo al reperimento di forniture, servizi, etc. necessari al funzionamento dell'attività produttiva</t>
  </si>
  <si>
    <t xml:space="preserve">Irregolarità nell'applicazione dei criteri di individuazione dei partecipanti alla procedura di affidamento </t>
  </si>
  <si>
    <t>Whistleblowing
Formazione di tutti  i dipendenti addetti ai servizi che prevedono contratti con l'utenza, rivolta all'approfondimento della conoscenza dei codici di comportamento interni e del PTPCT
Conflict check;
Segregazione delle funzioni; intensificazione delle attività di formazione rivolta alle funzioni organizzative coinvolte nelle procedure di acquisto.</t>
  </si>
  <si>
    <t xml:space="preserve">Obbligo di comunicare al RPCT la
presenza di ripetuti affidamenti ai
medesimi operatori economici in un dato
arco temporale superiore a due anni;
</t>
  </si>
  <si>
    <t>Mancata verifica delle soglie di incarico/affidamento, al fine di favorire un'impresa</t>
  </si>
  <si>
    <t>Gestione dei contratti di appalto</t>
  </si>
  <si>
    <t>Gestione dei rapporti con gli appaltatori e degli eventuali subappaltatori</t>
  </si>
  <si>
    <t>Atti corruttivi che possano condurre all'attestazione di stati di avanzamento o all'approvazione di varianti d'opera contrario all'interesse della Società</t>
  </si>
  <si>
    <t xml:space="preserve">Whistleblowing
Formazione di tutti  i dipendenti addetti ai servizi che prevedono contratti con l'utenza, rivolta all'approfondimento della conoscenza dei codici di comportamento interni e del PTPCT
Conflict check
rigorosa applicazione del Codice degli Appalti
</t>
  </si>
  <si>
    <t xml:space="preserve">Inserimento nei contratti di clausole che impongano il rispetto del D. Lgs. 231/2001, nonché del Codice Etico e della Policy Anticorruzione adottati dalla Società;
applicazione di parametri oggettivi nella scelta dei professionisti/consulenti e  aggiornamento annuale degli elenchi degli incarichi conferiti;
Obbligo di comunicare al RPCT la presenza di ripetuti affidamenti ai medesimi operatori economici in un dato arco temporale superiore a due anni ;
conservazione di tutti gli atti di affidamento; 
archiviazione output prestazione della consulenza;
</t>
  </si>
  <si>
    <t>corruzione per omettere controlli richiesti nell'intento di favorire l'appaltatore o il subappaltatore</t>
  </si>
  <si>
    <t>Affidamento di incarichi di consulenza</t>
  </si>
  <si>
    <t>affidamento di incarichi di lavoro o di consulenza non soggetti al Codice dei contratti pubblici</t>
  </si>
  <si>
    <t>Direttore Tecnico
Servizi operativi capisquadra</t>
  </si>
  <si>
    <t>Atti corruttivi finalizzati all'uso distorto della discrezionalità, anche nella stima dei contratti</t>
  </si>
  <si>
    <t xml:space="preserve">Inserimento nei mandati/lettere di incarico stipulati con consulenti esterni che intrattengono direttamente rapporti con Enti Pubblici o Autorità di Vigilanza di clausole che impongano il rispetto del D. Lgs. 231/2001, nonché del Codice Etico e della Policy Anticorruzione adottati dalla Società;
applicazione di parametri oggettivi nella scelta dei professionisti/consulenti e costante aggiornamento degli elenchi degli incarichi conferiti.
Obbligo di comunicare al RPCT la
presenza di ripetuti affidamenti ai
medesimi operatori economici in un dato
arco temporale;
Motivazione della richiesta della consulenza;
conservazione di tutti gli atti di affidamento;
archiviazione output prestazione della consulenza;
pubblicazione report tabellare su incarichi affidati;
Procedura relativa alla gestione di lavori appalti e forniture.
</t>
  </si>
  <si>
    <t xml:space="preserve">aggiornamento mensile incarichi consulenze e collaborazione sul sito trasparenza
</t>
  </si>
  <si>
    <t>Atti corruttivi che possono condurre all'assegnazione di incarichi di collaborazione a soggetti in assenza della necessaria esperienza o dei necessari requisiti per svolgere l'incarico</t>
  </si>
  <si>
    <t>Atti corruttivi finalizzati all'individuazione di requisiti ad personam</t>
  </si>
  <si>
    <t>#</t>
  </si>
  <si>
    <t>Eventi rischiosi</t>
  </si>
  <si>
    <t>Fattori abilitanti - fattori di contesto che agevolano eventi corruttivi</t>
  </si>
  <si>
    <t>-</t>
  </si>
  <si>
    <t>N° rendicontazioni da parte del caposquadra</t>
  </si>
  <si>
    <t>CRITERIO: MONITORAGGIO ATTIVITA' RISCHIO NON BASSO</t>
  </si>
  <si>
    <t>Evidenza documentale dei controlli di I° livello</t>
  </si>
  <si>
    <t>Evidenza documentale delle eventuali segnalazioni di anomalia</t>
  </si>
  <si>
    <t>on/off rotazione
N ° anomalie segnalate</t>
  </si>
  <si>
    <t>Evidenza documentale dei controlli di I° livello
Evidenza documentale verbali di ispezione</t>
  </si>
  <si>
    <t>Rapporti con la PA circa la necessità di ottenere un'autorizzazione;
predisposizione della dichiarazione di supporto alla richiesta di una autorizzazione ed ottenimento dell'autorizzazione</t>
  </si>
  <si>
    <t>Scadenziario Autorizzazioni</t>
  </si>
  <si>
    <t>Evidenza dei verbali di ispezione</t>
  </si>
  <si>
    <t>ATTIVITA' POTENZIALE</t>
  </si>
  <si>
    <t xml:space="preserve">Evidenza documentale delle eventuali variazioni di spesa autorizzate
Evidenza documentale dei controlli di I° livello su corrispondenza pagamenti con la 
fattura e le condizioni incluse nell’ordine </t>
  </si>
  <si>
    <t>Evidenza documentale della verifica mensile di corrispondenza tra spese e contenuto cassa</t>
  </si>
  <si>
    <t>Evidenza documentale dello scadenziario</t>
  </si>
  <si>
    <t>Bilancio e relazione del Sindaco Unico</t>
  </si>
  <si>
    <t>Evidenza documentale del rendiconto periodico</t>
  </si>
  <si>
    <t>Condiscendenza ad accordi collusivi tra imprese partecipanti a una gara volti a manipolarne gli esiti, utilizzando per esempio il meccanismo dei subappalto come modalità per distribuire i vantaggi dell'accordo a tutti i partecipanti allo stesso</t>
  </si>
  <si>
    <t>Flussi periodici (semestrali) affidamenti diretti per rilevare eventuali red flags</t>
  </si>
  <si>
    <t>Verifica sugli affidamenti (corretta applicazione della procedura)</t>
  </si>
  <si>
    <t>Verifica periodica sugli affidamenti (corretta applicazione della procedura)</t>
  </si>
  <si>
    <t xml:space="preserve">Evidenza di accorpamento degli interventi negli affidamenti </t>
  </si>
  <si>
    <t>Evidenza documentale dei bandi pubblicati</t>
  </si>
  <si>
    <t>Verifica sugli affidamenti (corretta applicazione della procedura)
Evidenza del corretto inserimento nei contratti delle clausole compliance</t>
  </si>
  <si>
    <t>La valutazione complessiva del rischio residuo relativo al processo in esame è risultata moderata. Secondo il criterio generale di prudenza, oltre ai presidi di controllo esistenti sono previste le misure di mitigazione identificate nel Piano 190.</t>
  </si>
  <si>
    <t>Per il sotto processo la valutazione potenziale del rischio residuo è risultata bassa. 
Al processo sono applicati i presidi di controllo esistenti e le misure di mitigazione identificate nel Piano 190.</t>
  </si>
  <si>
    <t>._</t>
  </si>
  <si>
    <t>.-</t>
  </si>
  <si>
    <t>Evidenza documentale della definizione dei criteri  e della loro applicazione
Evidenza documentale delle eventuali segnalazioni di anomalia</t>
  </si>
  <si>
    <t xml:space="preserve">
Evidenza documentale delle eventuali segnalazioni di anomalia</t>
  </si>
  <si>
    <t>NOTE</t>
  </si>
  <si>
    <t>Evidenza documentale dei controlli di I° livello
Evidenza documentale delle eventuali segnalazioni di anomalia</t>
  </si>
  <si>
    <t>Monitoraggio sezione "trasparenza" del sito istituzionale (Elenco consulenze e collaborazioni)
Report 231 semestrale riepilogativo consulenze di importo &gt; 10.000 euro</t>
  </si>
  <si>
    <t>Report 231 semestrale delle erogazioni liberali, sponsorizzazioni e delle spese per omaggi con indicazione dei beneficiari</t>
  </si>
  <si>
    <t xml:space="preserve">
Evidenza documentale della eventuali segnalazioni di anomalia</t>
  </si>
  <si>
    <t>Report 231 semestrale su verbali di ispezione</t>
  </si>
  <si>
    <t>Elenco deleghe e procure</t>
  </si>
  <si>
    <t>Verifica coerenza poteri conferiti con deleghe e procure</t>
  </si>
  <si>
    <t>Report redatti dal Coordinatore relativi a avvenuto sfalcio aree pubbliche comunali</t>
  </si>
  <si>
    <t xml:space="preserve">Trasmissione dei verbali di ispezione all'organo amministrativo e direzione gestione degli eventuali rilievi, prescrizioni </t>
  </si>
  <si>
    <t>Elenco riepilogativo 231 delle nuove assunzioni
Evidenza documentale delle dichiarazioni raccolte</t>
  </si>
  <si>
    <t xml:space="preserve">
Verifica periodica e a campione, con il contributo dell'ufficio paga, delle timbrature</t>
  </si>
  <si>
    <t>N° rimborsi spese mensili e importo complessivo</t>
  </si>
  <si>
    <t xml:space="preserve">N° rapporti </t>
  </si>
  <si>
    <t>N° OdA approvati nel semestre</t>
  </si>
  <si>
    <t xml:space="preserve">
N° affidamenti nel semestre</t>
  </si>
  <si>
    <t>N° 'affidamenti diretti</t>
  </si>
  <si>
    <t>Monitoraggio periodico degli indicatori (KRI) relativi ad affidamenti diretti (art. 50 D.Lgs. 36/2023) di importo &gt; 5.000 euro</t>
  </si>
  <si>
    <t>Monitoraggio periodico indicatori degli indicatori (KRI) relativi ad affidamenti diretti (art. 50 D.Lgs. 36/2023) di importo &gt;  5.000 euro</t>
  </si>
  <si>
    <t xml:space="preserve">Flussi periodici (semestrali) affidamenti diretti per rilevare eventuali red flags </t>
  </si>
  <si>
    <t>N° gare svolte nel semestre</t>
  </si>
  <si>
    <t>Verifica periodica aggiornamento dati pubblicati
Report 231 semestrale riepilogativo consulenze di importo &gt; 10.000 euro</t>
  </si>
  <si>
    <t>Monitoraggio sezione "trasparenza" del sito istituzionale (Elenco consulenze e collaborazioni) e sua corrispondenza con report riepilogativo 231 semestrale
Evidenza dell'inserimento delle clausole compliance nei  mandati/lettere di incarico stipulati con consulenti esterni che intrattengono direttamente rapporti con Enti Pubblici o Autorità di Vigilanza</t>
  </si>
  <si>
    <r>
      <t xml:space="preserve">Verifica periodica dei tracciati degli automezzi e del relativo passaggio presso le singole vie dei centri urbani, delle case sparse e delle cascine, senza associazione tra targhe, nominativi autisti e dati di geolocalizzazione (GPS) - si veda mail Segreteria Sasom del 20/01/2025
</t>
    </r>
    <r>
      <rPr>
        <sz val="9"/>
        <color rgb="FFFF0000"/>
        <rFont val="Calibri"/>
        <family val="2"/>
        <scheme val="minor"/>
      </rPr>
      <t xml:space="preserve">
</t>
    </r>
    <r>
      <rPr>
        <sz val="9"/>
        <color rgb="FF000000"/>
        <rFont val="Calibri"/>
        <family val="2"/>
        <scheme val="minor"/>
      </rPr>
      <t xml:space="preserve"> Istituzione interna di una figura di "supervisore operativo" che produce adeguato e periodico riscontro della qualità dei servizi.</t>
    </r>
  </si>
  <si>
    <r>
      <rPr>
        <sz val="9"/>
        <color rgb="FF000000"/>
        <rFont val="Calibri"/>
        <family val="2"/>
        <scheme val="minor"/>
      </rPr>
      <t xml:space="preserve">Verifica periodica dei verbali redatti dagli operatori addetti </t>
    </r>
  </si>
  <si>
    <r>
      <rPr>
        <sz val="9"/>
        <color rgb="FF000000"/>
        <rFont val="Calibri"/>
        <family val="2"/>
        <scheme val="minor"/>
      </rPr>
      <t>V</t>
    </r>
    <r>
      <rPr>
        <sz val="9"/>
        <rFont val="Calibri"/>
        <family val="2"/>
        <scheme val="minor"/>
      </rPr>
      <t>erifica periodica dei tracciati degli automezzi di spazzamento meccanico senza associazione tra targhe, nominativi autisti e dati di geolocalizzazione (GPS) (si veda mail Segreteria Sasom del 20/01/2025)</t>
    </r>
    <r>
      <rPr>
        <sz val="9"/>
        <color rgb="FF000000"/>
        <rFont val="Calibri"/>
        <family val="2"/>
        <scheme val="minor"/>
      </rPr>
      <t xml:space="preserve"> e della relativa attivazione della presa di forza nelle vie soggette a calendario periodico di spazzamento. </t>
    </r>
  </si>
  <si>
    <t>Elenco riepilogativo 231 delle nuove assunzioni
'Acquisizione dichiarazioni assenza conflitti di interessi da parte componenti commissione giudicatrice</t>
  </si>
  <si>
    <t>Elenco 231 semestrale delle gare indette dalla Società
'Verifica periodica sugli affidamenti (corretta applicazione della procedura)</t>
  </si>
  <si>
    <t>Supervisione dell'attività tramite dispositivi satellitari senza associazione tra targhe, nominativi autisti e dati di geolocalizzazione (GPS)
Introduzione di un'attività di verbalizzazione per segnalare eventuali anomalie</t>
  </si>
  <si>
    <t>Supervisionare le attività, i dispositivi satellitari senza associazione tra targhe, nominativi autisti e dati di geolocalizzazione (GPS)</t>
  </si>
  <si>
    <t>Mancanza di misure di trattamento del rischio, dei controlli, o mancata attuazione delle misure previste; inadeguata diffusione della cultura della legalità; conflitti di interesse; esercizio prolungato ed esclusivo della responsabilità di un processo da parte di un unico soggetto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</si>
</sst>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0"/>
      <name val="Calibri"/>
      <family val="2"/>
      <scheme val="minor"/>
    </font>
    <font>
      <b/>
      <sz val="11"/>
      <color theme="1"/>
      <name val="Calibri"/>
      <family val="2"/>
      <scheme val="minor"/>
    </font>
    <font>
      <b/>
      <sz val="14"/>
      <color theme="0"/>
      <name val="Calibri"/>
      <family val="2"/>
      <scheme val="minor"/>
    </font>
    <font>
      <b/>
      <sz val="9"/>
      <color theme="1"/>
      <name val="Calibri"/>
      <family val="2"/>
      <scheme val="minor"/>
    </font>
    <font>
      <sz val="9"/>
      <color theme="0"/>
      <name val="Calibri"/>
      <family val="2"/>
      <scheme val="minor"/>
    </font>
    <font>
      <b/>
      <sz val="11"/>
      <name val="Calibri"/>
      <family val="2"/>
      <scheme val="minor"/>
    </font>
    <font>
      <sz val="9"/>
      <color theme="1"/>
      <name val="Calibri"/>
      <family val="2"/>
      <scheme val="minor"/>
    </font>
    <font>
      <sz val="9"/>
      <name val="Calibri"/>
      <family val="2"/>
      <scheme val="minor"/>
    </font>
    <font>
      <b/>
      <sz val="14"/>
      <name val="Calibri"/>
      <family val="2"/>
      <scheme val="minor"/>
    </font>
    <font>
      <b/>
      <sz val="9"/>
      <name val="Calibri"/>
      <family val="2"/>
      <scheme val="minor"/>
    </font>
    <font>
      <sz val="10"/>
      <name val="Arial"/>
      <family val="2"/>
    </font>
    <font>
      <sz val="9"/>
      <color rgb="FFFF0000"/>
      <name val="Calibri"/>
      <family val="2"/>
      <scheme val="minor"/>
    </font>
    <font>
      <sz val="8"/>
      <name val="Calibri"/>
      <family val="2"/>
      <scheme val="minor"/>
    </font>
    <font>
      <b/>
      <sz val="9"/>
      <color theme="0"/>
      <name val="Calibri"/>
      <family val="2"/>
      <scheme val="minor"/>
    </font>
    <font>
      <i/>
      <sz val="9"/>
      <name val="Calibri"/>
      <family val="2"/>
      <scheme val="minor"/>
    </font>
    <font>
      <b/>
      <sz val="11"/>
      <color rgb="FFFF0000"/>
      <name val="Calibri"/>
      <scheme val="minor"/>
    </font>
    <font>
      <b/>
      <sz val="11"/>
      <color rgb="FFFFFFFF"/>
      <name val="Calibri"/>
      <scheme val="minor"/>
    </font>
    <font>
      <b/>
      <sz val="11"/>
      <color theme="0"/>
      <name val="Calibri"/>
      <scheme val="minor"/>
    </font>
    <font>
      <b/>
      <sz val="11"/>
      <color rgb="FFFFFFFF"/>
      <name val="Calibri"/>
    </font>
    <font>
      <sz val="9"/>
      <color rgb="FF000000"/>
      <name val="Calibri"/>
      <scheme val="minor"/>
    </font>
    <font>
      <sz val="9"/>
      <color rgb="FF000000"/>
      <name val="Calibri"/>
    </font>
    <font>
      <sz val="9"/>
      <color rgb="FF000000"/>
      <name val="Calibri"/>
      <family val="2"/>
      <scheme val="minor"/>
    </font>
    <font>
      <sz val="9"/>
      <color rgb="FF000000"/>
      <name val="Calibri"/>
      <family val="2"/>
    </font>
    <font>
      <sz val="9"/>
      <name val="Calibri"/>
      <family val="2"/>
    </font>
    <font>
      <strike/>
      <sz val="9"/>
      <name val="Calibri"/>
      <family val="2"/>
      <scheme val="minor"/>
    </font>
  </fonts>
  <fills count="14">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7"/>
        <bgColor indexed="64"/>
      </patternFill>
    </fill>
    <fill>
      <patternFill patternType="solid">
        <fgColor theme="4" tint="0.39997558519241921"/>
        <bgColor indexed="64"/>
      </patternFill>
    </fill>
    <fill>
      <patternFill patternType="solid">
        <fgColor theme="9"/>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2"/>
        <bgColor indexed="64"/>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9"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s>
  <cellStyleXfs count="4">
    <xf numFmtId="0" fontId="0" fillId="0" borderId="0"/>
    <xf numFmtId="0" fontId="11" fillId="0" borderId="0"/>
    <xf numFmtId="0" fontId="11" fillId="0" borderId="0"/>
    <xf numFmtId="0" fontId="11" fillId="0" borderId="0"/>
  </cellStyleXfs>
  <cellXfs count="283">
    <xf numFmtId="0" fontId="0" fillId="0" borderId="0" xfId="0"/>
    <xf numFmtId="0" fontId="4" fillId="0" borderId="0" xfId="0" applyFont="1"/>
    <xf numFmtId="0" fontId="1" fillId="2" borderId="1" xfId="0" applyFont="1" applyFill="1" applyBorder="1" applyAlignment="1">
      <alignment horizontal="center" vertical="center" textRotation="90" wrapText="1"/>
    </xf>
    <xf numFmtId="0" fontId="2" fillId="0" borderId="0" xfId="0" applyFont="1" applyAlignment="1">
      <alignment horizontal="center" vertical="center" wrapText="1"/>
    </xf>
    <xf numFmtId="0" fontId="9" fillId="0" borderId="1" xfId="0" applyFont="1" applyBorder="1" applyAlignment="1">
      <alignment horizontal="center" vertical="center"/>
    </xf>
    <xf numFmtId="0" fontId="7" fillId="0" borderId="0" xfId="0" applyFont="1" applyAlignment="1">
      <alignment vertical="center"/>
    </xf>
    <xf numFmtId="0" fontId="7" fillId="0" borderId="0" xfId="0" applyFont="1"/>
    <xf numFmtId="0" fontId="7" fillId="0" borderId="0" xfId="0" applyFont="1" applyAlignment="1">
      <alignment horizontal="justify" wrapText="1"/>
    </xf>
    <xf numFmtId="0" fontId="7" fillId="0" borderId="0" xfId="0" applyFont="1" applyAlignment="1">
      <alignment horizontal="left"/>
    </xf>
    <xf numFmtId="0" fontId="7" fillId="0" borderId="0" xfId="0" applyFont="1" applyAlignment="1">
      <alignment horizontal="left" wrapText="1"/>
    </xf>
    <xf numFmtId="0" fontId="7" fillId="0" borderId="0" xfId="0" applyFont="1" applyAlignment="1">
      <alignment horizontal="center"/>
    </xf>
    <xf numFmtId="0" fontId="7" fillId="0" borderId="0" xfId="0" applyFont="1" applyAlignment="1">
      <alignment horizontal="justify"/>
    </xf>
    <xf numFmtId="0" fontId="10" fillId="0" borderId="0" xfId="0" applyFont="1" applyAlignment="1">
      <alignment horizontal="center" vertical="center"/>
    </xf>
    <xf numFmtId="0" fontId="10" fillId="0" borderId="0" xfId="0" applyFont="1" applyAlignment="1">
      <alignment horizontal="left"/>
    </xf>
    <xf numFmtId="0" fontId="8" fillId="0" borderId="0" xfId="0" applyFont="1" applyAlignment="1">
      <alignment horizontal="justify"/>
    </xf>
    <xf numFmtId="0" fontId="8" fillId="0" borderId="0" xfId="0" applyFont="1" applyAlignment="1">
      <alignment horizontal="left"/>
    </xf>
    <xf numFmtId="0" fontId="6" fillId="4"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7" fillId="0" borderId="1" xfId="0" applyFont="1" applyBorder="1" applyAlignment="1">
      <alignment vertical="center"/>
    </xf>
    <xf numFmtId="0" fontId="5" fillId="6" borderId="1" xfId="0" applyFont="1" applyFill="1" applyBorder="1" applyAlignment="1">
      <alignment horizontal="center" vertical="center" wrapText="1"/>
    </xf>
    <xf numFmtId="0" fontId="9" fillId="0" borderId="2" xfId="0" applyFont="1" applyBorder="1" applyAlignment="1">
      <alignment vertical="center"/>
    </xf>
    <xf numFmtId="1" fontId="9" fillId="0" borderId="2" xfId="0" applyNumberFormat="1" applyFont="1" applyBorder="1" applyAlignment="1">
      <alignment vertical="center"/>
    </xf>
    <xf numFmtId="0" fontId="9" fillId="0" borderId="1" xfId="0" applyFont="1" applyBorder="1" applyAlignment="1">
      <alignment vertical="center"/>
    </xf>
    <xf numFmtId="0" fontId="1" fillId="7" borderId="8" xfId="0" applyFont="1" applyFill="1" applyBorder="1" applyAlignment="1">
      <alignment horizontal="center" vertical="center" wrapText="1"/>
    </xf>
    <xf numFmtId="0" fontId="1" fillId="6" borderId="2" xfId="0" applyFont="1" applyFill="1" applyBorder="1" applyAlignment="1">
      <alignment vertical="center" wrapText="1"/>
    </xf>
    <xf numFmtId="0" fontId="5" fillId="8" borderId="1"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quotePrefix="1" applyFont="1" applyBorder="1" applyAlignment="1">
      <alignment horizontal="left" vertical="center" wrapText="1"/>
    </xf>
    <xf numFmtId="0" fontId="8" fillId="0" borderId="1" xfId="0" quotePrefix="1" applyFont="1" applyBorder="1" applyAlignment="1">
      <alignment horizontal="left" vertical="center" wrapText="1"/>
    </xf>
    <xf numFmtId="0" fontId="8" fillId="0" borderId="1"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7" fillId="0" borderId="1" xfId="0" quotePrefix="1" applyFont="1" applyBorder="1" applyAlignment="1">
      <alignment horizontal="left" vertical="center" wrapText="1"/>
    </xf>
    <xf numFmtId="0" fontId="1" fillId="6" borderId="2"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0" fontId="8" fillId="0" borderId="2" xfId="0" quotePrefix="1" applyFont="1" applyBorder="1" applyAlignment="1">
      <alignment horizontal="left" vertical="center" wrapText="1"/>
    </xf>
    <xf numFmtId="0" fontId="8" fillId="0" borderId="1" xfId="0" quotePrefix="1" applyFont="1" applyBorder="1" applyAlignment="1">
      <alignment horizontal="center" vertical="center"/>
    </xf>
    <xf numFmtId="0" fontId="8" fillId="0" borderId="2" xfId="0" quotePrefix="1" applyFont="1" applyBorder="1" applyAlignment="1">
      <alignment horizontal="center" vertical="center"/>
    </xf>
    <xf numFmtId="0" fontId="8" fillId="0" borderId="2" xfId="0" applyFont="1" applyBorder="1" applyAlignment="1">
      <alignment horizontal="center" vertical="center" wrapText="1"/>
    </xf>
    <xf numFmtId="0" fontId="8" fillId="0" borderId="2" xfId="0" quotePrefix="1" applyFont="1" applyBorder="1" applyAlignment="1">
      <alignment horizontal="center" vertical="center" wrapText="1"/>
    </xf>
    <xf numFmtId="0" fontId="9" fillId="0" borderId="2" xfId="0" applyFont="1" applyBorder="1" applyAlignment="1">
      <alignment horizontal="center" vertical="center"/>
    </xf>
    <xf numFmtId="0" fontId="7" fillId="0" borderId="3" xfId="0" applyFont="1" applyBorder="1" applyAlignment="1">
      <alignment horizontal="left" vertical="center" wrapText="1"/>
    </xf>
    <xf numFmtId="0" fontId="7" fillId="0" borderId="11" xfId="0" applyFont="1" applyBorder="1" applyAlignment="1">
      <alignment horizontal="left" vertical="center" wrapText="1"/>
    </xf>
    <xf numFmtId="0" fontId="7" fillId="0" borderId="2" xfId="0" quotePrefix="1" applyFont="1" applyBorder="1" applyAlignment="1">
      <alignment horizontal="center" vertical="center" wrapText="1"/>
    </xf>
    <xf numFmtId="2" fontId="9" fillId="0" borderId="2" xfId="0" applyNumberFormat="1" applyFont="1" applyBorder="1" applyAlignment="1">
      <alignment horizontal="center" vertical="center"/>
    </xf>
    <xf numFmtId="0" fontId="8" fillId="0" borderId="1" xfId="0" quotePrefix="1" applyFont="1" applyBorder="1" applyAlignment="1">
      <alignment horizontal="center" vertical="center" wrapText="1"/>
    </xf>
    <xf numFmtId="0" fontId="12" fillId="0" borderId="0" xfId="0" applyFont="1" applyAlignment="1">
      <alignment horizontal="justify"/>
    </xf>
    <xf numFmtId="2" fontId="9" fillId="0" borderId="1" xfId="0" applyNumberFormat="1" applyFont="1" applyBorder="1" applyAlignment="1">
      <alignment horizontal="center" vertical="center"/>
    </xf>
    <xf numFmtId="0" fontId="8" fillId="0" borderId="3" xfId="0" applyFont="1" applyBorder="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center" vertical="center" wrapText="1"/>
    </xf>
    <xf numFmtId="0" fontId="8"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8" fillId="3" borderId="2" xfId="0" quotePrefix="1"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10" fillId="0" borderId="2" xfId="0" applyFont="1" applyBorder="1" applyAlignment="1">
      <alignment horizontal="left" vertical="center" wrapText="1"/>
    </xf>
    <xf numFmtId="0" fontId="4" fillId="3" borderId="2" xfId="0" quotePrefix="1" applyFont="1" applyFill="1" applyBorder="1" applyAlignment="1">
      <alignment horizontal="left" vertical="center" wrapText="1"/>
    </xf>
    <xf numFmtId="0" fontId="4" fillId="0" borderId="2" xfId="0" quotePrefix="1" applyFont="1" applyBorder="1" applyAlignment="1">
      <alignment horizontal="left" vertical="center" wrapText="1"/>
    </xf>
    <xf numFmtId="0" fontId="8" fillId="3" borderId="1" xfId="0" quotePrefix="1" applyFont="1" applyFill="1" applyBorder="1" applyAlignment="1">
      <alignment horizontal="left" vertical="center" wrapText="1"/>
    </xf>
    <xf numFmtId="0" fontId="10" fillId="0" borderId="1" xfId="0" quotePrefix="1" applyFont="1" applyBorder="1" applyAlignment="1">
      <alignment horizontal="left" vertical="center" wrapText="1"/>
    </xf>
    <xf numFmtId="0" fontId="10" fillId="3" borderId="2" xfId="0" quotePrefix="1" applyFont="1" applyFill="1" applyBorder="1" applyAlignment="1">
      <alignment horizontal="left" vertical="center" wrapText="1"/>
    </xf>
    <xf numFmtId="0" fontId="17" fillId="5" borderId="6" xfId="0" applyFont="1" applyFill="1" applyBorder="1" applyAlignment="1">
      <alignment horizontal="center" vertical="center" wrapText="1"/>
    </xf>
    <xf numFmtId="0" fontId="8" fillId="0" borderId="3" xfId="0" applyFont="1" applyBorder="1" applyAlignment="1">
      <alignment horizontal="center" vertical="center" wrapText="1"/>
    </xf>
    <xf numFmtId="0" fontId="7" fillId="0" borderId="11" xfId="0" quotePrefix="1" applyFont="1" applyBorder="1" applyAlignment="1">
      <alignment horizontal="left" vertical="center" wrapText="1"/>
    </xf>
    <xf numFmtId="0" fontId="7" fillId="0" borderId="3" xfId="0" quotePrefix="1" applyFont="1" applyBorder="1" applyAlignment="1">
      <alignment horizontal="left" vertical="center" wrapText="1"/>
    </xf>
    <xf numFmtId="0" fontId="7" fillId="0" borderId="7" xfId="0" applyFont="1" applyBorder="1" applyAlignment="1">
      <alignment horizontal="center" vertical="center" wrapText="1"/>
    </xf>
    <xf numFmtId="0" fontId="7" fillId="0" borderId="6" xfId="0" quotePrefix="1" applyFont="1" applyBorder="1" applyAlignment="1">
      <alignment horizontal="center" vertical="center" wrapText="1"/>
    </xf>
    <xf numFmtId="0" fontId="7" fillId="0" borderId="7" xfId="0" quotePrefix="1" applyFont="1" applyBorder="1" applyAlignment="1">
      <alignment horizontal="center" vertical="center" wrapText="1"/>
    </xf>
    <xf numFmtId="0" fontId="1" fillId="5" borderId="5" xfId="0" applyFont="1" applyFill="1" applyBorder="1" applyAlignment="1">
      <alignment vertical="center" wrapText="1"/>
    </xf>
    <xf numFmtId="0" fontId="18" fillId="5" borderId="6" xfId="0" applyFont="1" applyFill="1" applyBorder="1" applyAlignment="1">
      <alignment horizontal="center" vertical="center" wrapText="1"/>
    </xf>
    <xf numFmtId="0" fontId="19" fillId="5" borderId="6" xfId="0" applyFont="1" applyFill="1" applyBorder="1" applyAlignment="1">
      <alignment horizontal="center" vertical="center" wrapText="1"/>
    </xf>
    <xf numFmtId="0" fontId="9" fillId="0" borderId="16" xfId="0" applyFont="1" applyBorder="1" applyAlignment="1">
      <alignment vertical="center"/>
    </xf>
    <xf numFmtId="1" fontId="9" fillId="0" borderId="16" xfId="0" applyNumberFormat="1" applyFont="1" applyBorder="1" applyAlignment="1">
      <alignment vertical="center"/>
    </xf>
    <xf numFmtId="0" fontId="9" fillId="0" borderId="15" xfId="0" applyFont="1" applyBorder="1" applyAlignment="1">
      <alignment horizontal="center" vertical="center"/>
    </xf>
    <xf numFmtId="0" fontId="22" fillId="0" borderId="1" xfId="0" applyFont="1" applyBorder="1" applyAlignment="1">
      <alignment horizontal="left" vertical="center" wrapText="1"/>
    </xf>
    <xf numFmtId="0" fontId="22" fillId="0" borderId="1" xfId="0" quotePrefix="1" applyFont="1" applyBorder="1" applyAlignment="1">
      <alignment horizontal="left" vertical="center" wrapText="1"/>
    </xf>
    <xf numFmtId="0" fontId="7" fillId="9" borderId="11" xfId="0" applyFont="1" applyFill="1" applyBorder="1" applyAlignment="1">
      <alignment vertical="center" wrapText="1"/>
    </xf>
    <xf numFmtId="0" fontId="7" fillId="9" borderId="3" xfId="0" applyFont="1" applyFill="1" applyBorder="1" applyAlignment="1">
      <alignment horizontal="left" vertical="center" wrapText="1"/>
    </xf>
    <xf numFmtId="0" fontId="7" fillId="9" borderId="11" xfId="0" applyFont="1" applyFill="1" applyBorder="1" applyAlignment="1">
      <alignment horizontal="left" vertical="center" wrapText="1"/>
    </xf>
    <xf numFmtId="0" fontId="7" fillId="9" borderId="2" xfId="0" applyFont="1" applyFill="1" applyBorder="1" applyAlignment="1">
      <alignment vertical="center" wrapText="1"/>
    </xf>
    <xf numFmtId="0" fontId="4" fillId="9" borderId="2" xfId="0" applyFont="1" applyFill="1" applyBorder="1" applyAlignment="1">
      <alignment horizontal="left" vertical="center" wrapText="1"/>
    </xf>
    <xf numFmtId="0" fontId="7" fillId="9" borderId="2" xfId="0" quotePrefix="1" applyFont="1" applyFill="1" applyBorder="1" applyAlignment="1">
      <alignment horizontal="left" vertical="center" wrapText="1"/>
    </xf>
    <xf numFmtId="0" fontId="8" fillId="9" borderId="2" xfId="0" quotePrefix="1" applyFont="1" applyFill="1" applyBorder="1" applyAlignment="1">
      <alignment horizontal="left" vertical="center" wrapText="1"/>
    </xf>
    <xf numFmtId="0" fontId="22" fillId="9" borderId="1" xfId="0" applyFont="1" applyFill="1" applyBorder="1" applyAlignment="1">
      <alignment horizontal="left" vertical="center" wrapText="1"/>
    </xf>
    <xf numFmtId="0" fontId="4" fillId="9" borderId="2" xfId="0" quotePrefix="1" applyFont="1" applyFill="1" applyBorder="1" applyAlignment="1">
      <alignment horizontal="left" vertical="center" wrapText="1"/>
    </xf>
    <xf numFmtId="0" fontId="7" fillId="9" borderId="2" xfId="0" applyFont="1" applyFill="1" applyBorder="1" applyAlignment="1">
      <alignment horizontal="center" vertical="center" wrapText="1"/>
    </xf>
    <xf numFmtId="0" fontId="7" fillId="9" borderId="2" xfId="0" quotePrefix="1" applyFont="1" applyFill="1" applyBorder="1" applyAlignment="1">
      <alignment horizontal="center" vertical="center" wrapText="1"/>
    </xf>
    <xf numFmtId="0" fontId="9" fillId="9" borderId="1" xfId="0" applyFont="1" applyFill="1" applyBorder="1" applyAlignment="1">
      <alignment horizontal="center" vertical="center"/>
    </xf>
    <xf numFmtId="0" fontId="9" fillId="9" borderId="2" xfId="0" applyFont="1" applyFill="1" applyBorder="1" applyAlignment="1">
      <alignment horizontal="center" vertical="center"/>
    </xf>
    <xf numFmtId="0" fontId="21" fillId="0" borderId="1" xfId="0" applyFont="1" applyBorder="1" applyAlignment="1">
      <alignment horizontal="center" vertical="center" wrapText="1"/>
    </xf>
    <xf numFmtId="0" fontId="21" fillId="0" borderId="6" xfId="0" applyFont="1" applyBorder="1" applyAlignment="1">
      <alignment horizontal="center" vertical="center" wrapText="1"/>
    </xf>
    <xf numFmtId="0" fontId="23" fillId="0" borderId="6" xfId="0" applyFont="1" applyBorder="1" applyAlignment="1">
      <alignment horizontal="center" vertical="center" wrapText="1"/>
    </xf>
    <xf numFmtId="0" fontId="23" fillId="10" borderId="6" xfId="0" applyFont="1" applyFill="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9" borderId="2" xfId="0" applyFont="1" applyFill="1" applyBorder="1" applyAlignment="1">
      <alignment horizontal="left" vertical="center" wrapText="1"/>
    </xf>
    <xf numFmtId="0" fontId="8" fillId="9" borderId="1" xfId="0" quotePrefix="1" applyFont="1" applyFill="1" applyBorder="1" applyAlignment="1">
      <alignment horizontal="center" vertical="center" wrapText="1"/>
    </xf>
    <xf numFmtId="0" fontId="8" fillId="9" borderId="1" xfId="0" applyFont="1" applyFill="1" applyBorder="1" applyAlignment="1">
      <alignment horizontal="left" vertical="center" wrapText="1"/>
    </xf>
    <xf numFmtId="0" fontId="8" fillId="9" borderId="2" xfId="0" applyFont="1" applyFill="1" applyBorder="1" applyAlignment="1">
      <alignment horizontal="center" vertical="center"/>
    </xf>
    <xf numFmtId="0" fontId="8" fillId="9" borderId="2" xfId="0" quotePrefix="1" applyFont="1" applyFill="1" applyBorder="1" applyAlignment="1">
      <alignment horizontal="center" vertical="center" wrapText="1"/>
    </xf>
    <xf numFmtId="0" fontId="2" fillId="11" borderId="1" xfId="0" applyFont="1" applyFill="1" applyBorder="1" applyAlignment="1">
      <alignment horizontal="center" vertical="center" wrapText="1"/>
    </xf>
    <xf numFmtId="0" fontId="24" fillId="12" borderId="2"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1" xfId="0" applyFont="1" applyFill="1" applyBorder="1" applyAlignment="1">
      <alignment horizontal="center" vertical="center"/>
    </xf>
    <xf numFmtId="0" fontId="7" fillId="0" borderId="11" xfId="0" applyFont="1" applyBorder="1" applyAlignment="1">
      <alignment horizontal="center" vertical="center" wrapText="1"/>
    </xf>
    <xf numFmtId="0" fontId="8" fillId="3" borderId="2" xfId="0" quotePrefix="1" applyFont="1" applyFill="1" applyBorder="1" applyAlignment="1">
      <alignment horizontal="center" vertical="center"/>
    </xf>
    <xf numFmtId="0" fontId="8" fillId="3" borderId="1" xfId="0" quotePrefix="1" applyFont="1" applyFill="1" applyBorder="1" applyAlignment="1">
      <alignment horizontal="center" vertical="center" wrapText="1"/>
    </xf>
    <xf numFmtId="0" fontId="8" fillId="3" borderId="1" xfId="0" quotePrefix="1" applyFont="1" applyFill="1" applyBorder="1" applyAlignment="1">
      <alignment horizontal="center" vertical="center"/>
    </xf>
    <xf numFmtId="0" fontId="2" fillId="13" borderId="1" xfId="0" applyFont="1" applyFill="1" applyBorder="1" applyAlignment="1">
      <alignment horizontal="center" vertical="center" wrapText="1"/>
    </xf>
    <xf numFmtId="0" fontId="7" fillId="0" borderId="1" xfId="0" applyFont="1" applyBorder="1"/>
    <xf numFmtId="0" fontId="8" fillId="0" borderId="5" xfId="0" quotePrefix="1" applyFont="1" applyBorder="1" applyAlignment="1">
      <alignment horizontal="center" vertical="center" wrapText="1"/>
    </xf>
    <xf numFmtId="0" fontId="8" fillId="9" borderId="2" xfId="0" quotePrefix="1" applyFont="1" applyFill="1" applyBorder="1" applyAlignment="1">
      <alignment horizontal="center" vertical="center"/>
    </xf>
    <xf numFmtId="0" fontId="8" fillId="9" borderId="1" xfId="0" quotePrefix="1" applyFont="1" applyFill="1" applyBorder="1" applyAlignment="1">
      <alignment horizontal="center" vertical="center"/>
    </xf>
    <xf numFmtId="0" fontId="7" fillId="0" borderId="11" xfId="0" quotePrefix="1" applyFont="1" applyBorder="1" applyAlignment="1">
      <alignment horizontal="center" vertical="center" wrapText="1"/>
    </xf>
    <xf numFmtId="0" fontId="7" fillId="12" borderId="1" xfId="0" applyFont="1" applyFill="1" applyBorder="1" applyAlignment="1">
      <alignment horizontal="center" vertical="center" wrapText="1"/>
    </xf>
    <xf numFmtId="0" fontId="24" fillId="0" borderId="2" xfId="0" applyFont="1" applyBorder="1" applyAlignment="1">
      <alignment vertical="center" wrapText="1"/>
    </xf>
    <xf numFmtId="0" fontId="7" fillId="0" borderId="2" xfId="0" quotePrefix="1"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0" fontId="8" fillId="3" borderId="2" xfId="0" quotePrefix="1" applyFont="1" applyFill="1" applyBorder="1" applyAlignment="1">
      <alignment horizontal="center" vertical="center"/>
    </xf>
    <xf numFmtId="0" fontId="8" fillId="3" borderId="7" xfId="0" quotePrefix="1" applyFont="1" applyFill="1" applyBorder="1" applyAlignment="1">
      <alignment horizontal="center" vertical="center"/>
    </xf>
    <xf numFmtId="0" fontId="8" fillId="3" borderId="6" xfId="0" quotePrefix="1" applyFont="1" applyFill="1" applyBorder="1" applyAlignment="1">
      <alignment horizontal="center" vertical="center"/>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quotePrefix="1" applyFont="1" applyBorder="1" applyAlignment="1">
      <alignment horizontal="center" vertical="center" wrapText="1"/>
    </xf>
    <xf numFmtId="0" fontId="8" fillId="0" borderId="1" xfId="0" quotePrefix="1" applyFont="1" applyBorder="1" applyAlignment="1">
      <alignment horizontal="center" vertical="center"/>
    </xf>
    <xf numFmtId="0" fontId="8" fillId="0" borderId="1" xfId="0" applyFont="1" applyBorder="1" applyAlignment="1">
      <alignment horizontal="center" vertical="center"/>
    </xf>
    <xf numFmtId="0" fontId="8" fillId="0" borderId="2" xfId="0" quotePrefix="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7" fillId="0" borderId="2" xfId="0" quotePrefix="1" applyFont="1" applyBorder="1" applyAlignment="1">
      <alignment horizontal="center" vertical="center"/>
    </xf>
    <xf numFmtId="0" fontId="7" fillId="0" borderId="7" xfId="0" quotePrefix="1" applyFont="1" applyBorder="1" applyAlignment="1">
      <alignment horizontal="center" vertical="center"/>
    </xf>
    <xf numFmtId="0" fontId="7" fillId="0" borderId="6" xfId="0" quotePrefix="1"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8" fillId="3" borderId="1" xfId="0" quotePrefix="1"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 xfId="0" quotePrefix="1" applyFont="1" applyFill="1" applyBorder="1" applyAlignment="1">
      <alignment horizontal="center" vertical="center"/>
    </xf>
    <xf numFmtId="0" fontId="8" fillId="3" borderId="1" xfId="0" applyFont="1" applyFill="1" applyBorder="1" applyAlignment="1">
      <alignment horizontal="center" vertical="center"/>
    </xf>
    <xf numFmtId="0" fontId="7" fillId="0" borderId="7" xfId="0" quotePrefix="1" applyFont="1" applyBorder="1" applyAlignment="1">
      <alignment horizontal="center" vertical="center" wrapText="1"/>
    </xf>
    <xf numFmtId="0" fontId="7" fillId="0" borderId="6" xfId="0" quotePrefix="1" applyFont="1" applyBorder="1" applyAlignment="1">
      <alignment horizontal="center" vertical="center" wrapText="1"/>
    </xf>
    <xf numFmtId="0" fontId="7" fillId="0" borderId="2" xfId="0" applyFont="1" applyBorder="1" applyAlignment="1">
      <alignment horizontal="left" vertical="center" wrapText="1"/>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2" fontId="9" fillId="0" borderId="2" xfId="0" applyNumberFormat="1" applyFont="1" applyBorder="1" applyAlignment="1">
      <alignment horizontal="center" vertical="center"/>
    </xf>
    <xf numFmtId="2" fontId="9" fillId="0" borderId="7" xfId="0" applyNumberFormat="1" applyFont="1" applyBorder="1" applyAlignment="1">
      <alignment horizontal="center" vertical="center"/>
    </xf>
    <xf numFmtId="2" fontId="9" fillId="0" borderId="6" xfId="0" applyNumberFormat="1"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7" fillId="0" borderId="3" xfId="0" applyFont="1" applyBorder="1" applyAlignment="1">
      <alignment horizontal="left" vertical="center" wrapText="1"/>
    </xf>
    <xf numFmtId="0" fontId="7" fillId="0" borderId="1" xfId="0" quotePrefix="1" applyFont="1" applyBorder="1" applyAlignment="1">
      <alignment horizontal="center" vertical="center" wrapText="1"/>
    </xf>
    <xf numFmtId="0" fontId="8" fillId="0" borderId="2" xfId="0" quotePrefix="1" applyFont="1" applyBorder="1" applyAlignment="1">
      <alignment horizontal="left" vertical="center" wrapText="1"/>
    </xf>
    <xf numFmtId="0" fontId="8" fillId="0" borderId="7" xfId="0" applyFont="1" applyBorder="1" applyAlignment="1">
      <alignment horizontal="left" vertical="center" wrapText="1"/>
    </xf>
    <xf numFmtId="0" fontId="8" fillId="0" borderId="2" xfId="0" applyFont="1" applyBorder="1" applyAlignment="1">
      <alignment horizontal="center" vertical="center"/>
    </xf>
    <xf numFmtId="0" fontId="8" fillId="3" borderId="7" xfId="0" applyFont="1" applyFill="1" applyBorder="1" applyAlignment="1">
      <alignment horizontal="center" vertical="center" wrapText="1"/>
    </xf>
    <xf numFmtId="0" fontId="7" fillId="0" borderId="11" xfId="0" applyFont="1" applyBorder="1" applyAlignment="1">
      <alignment horizontal="left" vertical="center" wrapText="1"/>
    </xf>
    <xf numFmtId="0" fontId="8" fillId="3" borderId="7" xfId="0" applyFont="1" applyFill="1" applyBorder="1" applyAlignment="1">
      <alignment horizontal="center" vertical="center"/>
    </xf>
    <xf numFmtId="0" fontId="8" fillId="3" borderId="2" xfId="0" quotePrefix="1" applyFont="1" applyFill="1" applyBorder="1" applyAlignment="1">
      <alignment horizontal="center" vertical="center" wrapText="1"/>
    </xf>
    <xf numFmtId="0" fontId="8" fillId="0" borderId="7" xfId="0" quotePrefix="1" applyFont="1" applyBorder="1" applyAlignment="1">
      <alignment horizontal="center" vertical="center" wrapText="1"/>
    </xf>
    <xf numFmtId="0" fontId="8" fillId="0" borderId="6" xfId="0" quotePrefix="1" applyFont="1" applyBorder="1" applyAlignment="1">
      <alignment horizontal="center" vertical="center" wrapText="1"/>
    </xf>
    <xf numFmtId="0" fontId="1" fillId="8" borderId="11"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3" fillId="0" borderId="4"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8" fillId="0" borderId="12" xfId="0" quotePrefix="1" applyFont="1" applyBorder="1" applyAlignment="1">
      <alignment horizontal="center" vertical="center" wrapText="1"/>
    </xf>
    <xf numFmtId="0" fontId="8" fillId="0" borderId="1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Alignment="1">
      <alignment horizontal="center" vertical="center" wrapText="1"/>
    </xf>
    <xf numFmtId="0" fontId="8" fillId="0" borderId="2" xfId="0" applyFont="1" applyBorder="1" applyAlignment="1">
      <alignment horizontal="left" vertical="center" wrapText="1"/>
    </xf>
    <xf numFmtId="0" fontId="7" fillId="0" borderId="9" xfId="0" applyFont="1" applyBorder="1" applyAlignment="1">
      <alignment horizontal="left" vertical="center"/>
    </xf>
    <xf numFmtId="0" fontId="7" fillId="0" borderId="3" xfId="0" applyFont="1" applyBorder="1" applyAlignment="1">
      <alignment horizontal="left" vertical="center"/>
    </xf>
    <xf numFmtId="0" fontId="9" fillId="0" borderId="2" xfId="0" applyFont="1" applyBorder="1" applyAlignment="1">
      <alignment horizontal="left" vertical="center"/>
    </xf>
    <xf numFmtId="0" fontId="9" fillId="0" borderId="7" xfId="0" applyFont="1" applyBorder="1" applyAlignment="1">
      <alignment horizontal="left" vertical="center"/>
    </xf>
    <xf numFmtId="0" fontId="7" fillId="0" borderId="2" xfId="0" quotePrefix="1" applyFont="1" applyBorder="1" applyAlignment="1">
      <alignment horizontal="left"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7" fillId="0" borderId="11" xfId="0" applyFont="1" applyBorder="1" applyAlignment="1">
      <alignment horizontal="center" vertical="center" wrapText="1"/>
    </xf>
    <xf numFmtId="0" fontId="7" fillId="0" borderId="9" xfId="0" applyFont="1" applyBorder="1" applyAlignment="1">
      <alignment horizontal="center" vertical="center"/>
    </xf>
    <xf numFmtId="0" fontId="7" fillId="0" borderId="1" xfId="0" applyFont="1" applyBorder="1" applyAlignment="1">
      <alignment horizontal="left" vertical="center" wrapText="1"/>
    </xf>
    <xf numFmtId="0" fontId="7" fillId="0" borderId="7" xfId="0" applyFont="1" applyBorder="1" applyAlignment="1">
      <alignment horizontal="left"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7" fillId="0" borderId="6" xfId="0" quotePrefix="1" applyFont="1" applyBorder="1" applyAlignment="1">
      <alignment horizontal="left" vertical="center" wrapText="1"/>
    </xf>
    <xf numFmtId="0" fontId="7" fillId="3" borderId="2"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0" borderId="6" xfId="0" applyFont="1" applyBorder="1" applyAlignment="1">
      <alignment horizontal="left" vertical="center"/>
    </xf>
    <xf numFmtId="0" fontId="7" fillId="0" borderId="9" xfId="0" applyFont="1" applyBorder="1" applyAlignment="1">
      <alignment horizontal="left"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25" fillId="3" borderId="2" xfId="0" applyFont="1" applyFill="1" applyBorder="1" applyAlignment="1">
      <alignment horizontal="center" vertical="center"/>
    </xf>
    <xf numFmtId="0" fontId="25" fillId="3" borderId="7"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6" xfId="0" applyFont="1" applyFill="1" applyBorder="1" applyAlignment="1">
      <alignment horizontal="center" vertical="center"/>
    </xf>
    <xf numFmtId="0" fontId="7" fillId="0" borderId="8" xfId="0" applyFont="1" applyBorder="1" applyAlignment="1">
      <alignment horizontal="left" vertical="center" wrapText="1"/>
    </xf>
    <xf numFmtId="0" fontId="4" fillId="0" borderId="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8" fillId="0" borderId="7" xfId="0" quotePrefix="1" applyFont="1" applyBorder="1" applyAlignment="1">
      <alignment horizontal="left" vertical="center" wrapText="1"/>
    </xf>
    <xf numFmtId="0" fontId="8" fillId="0" borderId="6" xfId="0" applyFont="1" applyBorder="1" applyAlignment="1">
      <alignment horizontal="left" vertical="center" wrapText="1"/>
    </xf>
    <xf numFmtId="0" fontId="4" fillId="0" borderId="2" xfId="0" quotePrefix="1" applyFont="1" applyBorder="1" applyAlignment="1">
      <alignment horizontal="left" vertical="center" wrapText="1"/>
    </xf>
    <xf numFmtId="0" fontId="4" fillId="0" borderId="6" xfId="0" applyFont="1" applyBorder="1" applyAlignment="1">
      <alignment horizontal="left" vertical="center" wrapText="1"/>
    </xf>
    <xf numFmtId="0" fontId="10" fillId="0" borderId="2" xfId="0" quotePrefix="1" applyFont="1" applyBorder="1" applyAlignment="1">
      <alignment horizontal="left" vertical="center" wrapText="1"/>
    </xf>
    <xf numFmtId="0" fontId="10" fillId="0" borderId="7" xfId="0" applyFont="1" applyBorder="1" applyAlignment="1">
      <alignment horizontal="left" vertical="center" wrapText="1"/>
    </xf>
    <xf numFmtId="0" fontId="10" fillId="0" borderId="2" xfId="0" applyFont="1" applyBorder="1" applyAlignment="1">
      <alignment horizontal="left" vertical="center" wrapText="1"/>
    </xf>
    <xf numFmtId="0" fontId="10" fillId="0" borderId="6" xfId="0" applyFont="1" applyBorder="1" applyAlignment="1">
      <alignment horizontal="left" vertical="center" wrapText="1"/>
    </xf>
    <xf numFmtId="0" fontId="4" fillId="3" borderId="2" xfId="0" quotePrefix="1"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6" xfId="0" applyFont="1" applyFill="1" applyBorder="1" applyAlignment="1">
      <alignment horizontal="left" vertical="center" wrapText="1"/>
    </xf>
    <xf numFmtId="0" fontId="7" fillId="3" borderId="2" xfId="0" quotePrefix="1" applyFont="1" applyFill="1" applyBorder="1" applyAlignment="1">
      <alignment horizontal="left" vertical="center" wrapText="1"/>
    </xf>
    <xf numFmtId="0" fontId="7" fillId="3" borderId="6" xfId="0" applyFont="1" applyFill="1" applyBorder="1" applyAlignment="1">
      <alignment horizontal="left" vertical="center" wrapText="1"/>
    </xf>
    <xf numFmtId="0" fontId="14"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2" fillId="0" borderId="2" xfId="0" quotePrefix="1" applyFont="1" applyBorder="1" applyAlignment="1">
      <alignment horizontal="left" vertical="center" wrapText="1"/>
    </xf>
    <xf numFmtId="0" fontId="22" fillId="0" borderId="7" xfId="0" applyFont="1" applyBorder="1" applyAlignment="1">
      <alignment horizontal="left" vertical="center" wrapText="1"/>
    </xf>
    <xf numFmtId="0" fontId="22" fillId="0" borderId="6" xfId="0" applyFont="1" applyBorder="1" applyAlignment="1">
      <alignment horizontal="left" vertical="center" wrapText="1"/>
    </xf>
    <xf numFmtId="0" fontId="4" fillId="3" borderId="2"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0" borderId="1" xfId="0" applyFont="1" applyBorder="1" applyAlignment="1">
      <alignment horizontal="left"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20" fillId="0" borderId="2" xfId="0" applyFont="1" applyBorder="1" applyAlignment="1">
      <alignment horizontal="left" vertical="center" wrapText="1"/>
    </xf>
    <xf numFmtId="0" fontId="22" fillId="0" borderId="2" xfId="0" applyFont="1" applyBorder="1" applyAlignment="1">
      <alignment horizontal="left" vertical="center" wrapText="1"/>
    </xf>
    <xf numFmtId="0" fontId="20" fillId="0" borderId="2"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15" xfId="0" applyFont="1" applyBorder="1" applyAlignment="1">
      <alignment horizontal="center" vertical="center"/>
    </xf>
    <xf numFmtId="0" fontId="4" fillId="3" borderId="7" xfId="0" quotePrefix="1" applyFont="1" applyFill="1" applyBorder="1" applyAlignment="1">
      <alignment horizontal="left" vertical="center" wrapText="1"/>
    </xf>
    <xf numFmtId="0" fontId="4" fillId="3" borderId="15"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8" fillId="0" borderId="15" xfId="0" applyFont="1" applyBorder="1" applyAlignment="1">
      <alignment horizontal="left" vertical="center" wrapText="1"/>
    </xf>
    <xf numFmtId="0" fontId="7" fillId="0" borderId="15" xfId="0" applyFont="1" applyBorder="1" applyAlignment="1">
      <alignment horizontal="center" vertical="center" wrapText="1"/>
    </xf>
    <xf numFmtId="0" fontId="7" fillId="0" borderId="15" xfId="0" quotePrefix="1" applyFont="1" applyBorder="1" applyAlignment="1">
      <alignment horizontal="center" vertical="center" wrapText="1"/>
    </xf>
    <xf numFmtId="2" fontId="9" fillId="0" borderId="15" xfId="0" applyNumberFormat="1" applyFont="1" applyBorder="1" applyAlignment="1">
      <alignment horizontal="center" vertical="center"/>
    </xf>
    <xf numFmtId="0" fontId="9" fillId="0" borderId="15" xfId="0" applyFont="1" applyBorder="1" applyAlignment="1">
      <alignment horizontal="center" vertical="center"/>
    </xf>
    <xf numFmtId="0" fontId="7" fillId="0" borderId="15" xfId="0" applyFont="1" applyBorder="1" applyAlignment="1">
      <alignment horizontal="left" vertical="center" wrapText="1"/>
    </xf>
    <xf numFmtId="0" fontId="8" fillId="0" borderId="7" xfId="0" quotePrefix="1" applyFont="1" applyBorder="1" applyAlignment="1">
      <alignment horizontal="center" vertical="center"/>
    </xf>
    <xf numFmtId="0" fontId="8" fillId="0" borderId="6" xfId="0" quotePrefix="1" applyFont="1" applyBorder="1" applyAlignment="1">
      <alignment horizontal="center" vertical="center"/>
    </xf>
    <xf numFmtId="0" fontId="8" fillId="3" borderId="15" xfId="0" applyFont="1" applyFill="1" applyBorder="1" applyAlignment="1">
      <alignment horizontal="left" vertical="center" wrapText="1"/>
    </xf>
    <xf numFmtId="0" fontId="7" fillId="3" borderId="2" xfId="0" quotePrefix="1" applyFont="1" applyFill="1" applyBorder="1" applyAlignment="1">
      <alignment horizontal="center" vertical="center" wrapText="1"/>
    </xf>
    <xf numFmtId="0" fontId="7" fillId="3" borderId="7" xfId="0" quotePrefix="1"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14"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7" fillId="0" borderId="1" xfId="0" quotePrefix="1"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horizontal="center"/>
    </xf>
    <xf numFmtId="0" fontId="7" fillId="0" borderId="2"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24" fillId="0" borderId="2"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7" xfId="0" applyFont="1" applyBorder="1" applyAlignment="1">
      <alignment horizontal="center" vertical="center" wrapText="1"/>
    </xf>
  </cellXfs>
  <cellStyles count="4">
    <cellStyle name="Normal 2" xfId="2" xr:uid="{5A4D57C0-0CF1-40E6-A6C2-E14EC4754101}"/>
    <cellStyle name="Normal 3" xfId="1" xr:uid="{5A78A123-E100-4883-ADD6-EF3D35898DAB}"/>
    <cellStyle name="Normale" xfId="0" builtinId="0"/>
    <cellStyle name="Normale 2" xfId="3" xr:uid="{4B2B69CA-6EA6-4EF7-95DE-07FF2A57C439}"/>
  </cellStyles>
  <dxfs count="84">
    <dxf>
      <fill>
        <patternFill>
          <bgColor theme="0" tint="-0.499984740745262"/>
        </patternFill>
      </fill>
    </dxf>
    <dxf>
      <fill>
        <patternFill>
          <bgColor theme="9" tint="0.59996337778862885"/>
        </patternFill>
      </fill>
    </dxf>
    <dxf>
      <fill>
        <patternFill>
          <bgColor theme="7" tint="0.59996337778862885"/>
        </patternFill>
      </fill>
    </dxf>
    <dxf>
      <fill>
        <patternFill>
          <bgColor rgb="FFFF3300"/>
        </patternFill>
      </fill>
    </dxf>
    <dxf>
      <fill>
        <patternFill>
          <bgColor theme="0" tint="-0.499984740745262"/>
        </patternFill>
      </fill>
    </dxf>
    <dxf>
      <fill>
        <patternFill>
          <bgColor rgb="FFFF3300"/>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0" tint="-0.499984740745262"/>
        </patternFill>
      </fill>
    </dxf>
    <dxf>
      <fill>
        <patternFill>
          <bgColor rgb="FFFF3300"/>
        </patternFill>
      </fill>
    </dxf>
    <dxf>
      <fill>
        <patternFill>
          <bgColor theme="7" tint="0.59996337778862885"/>
        </patternFill>
      </fill>
    </dxf>
    <dxf>
      <fill>
        <patternFill>
          <bgColor theme="0" tint="-0.499984740745262"/>
        </patternFill>
      </fill>
    </dxf>
    <dxf>
      <fill>
        <patternFill>
          <bgColor theme="9" tint="0.59996337778862885"/>
        </patternFill>
      </fill>
    </dxf>
    <dxf>
      <fill>
        <patternFill>
          <bgColor theme="7" tint="0.59996337778862885"/>
        </patternFill>
      </fill>
    </dxf>
    <dxf>
      <fill>
        <patternFill>
          <bgColor rgb="FFFF3300"/>
        </patternFill>
      </fill>
    </dxf>
    <dxf>
      <fill>
        <patternFill>
          <bgColor theme="0" tint="-0.499984740745262"/>
        </patternFill>
      </fill>
    </dxf>
    <dxf>
      <fill>
        <patternFill>
          <bgColor rgb="FFFF3300"/>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rgb="FFFF3300"/>
        </patternFill>
      </fill>
    </dxf>
    <dxf>
      <fill>
        <patternFill>
          <bgColor theme="0" tint="-0.499984740745262"/>
        </patternFill>
      </fill>
    </dxf>
    <dxf>
      <fill>
        <patternFill>
          <bgColor rgb="FFFF3300"/>
        </patternFill>
      </fill>
    </dxf>
    <dxf>
      <fill>
        <patternFill>
          <bgColor theme="0" tint="-0.499984740745262"/>
        </patternFill>
      </fill>
    </dxf>
    <dxf>
      <fill>
        <patternFill>
          <bgColor theme="7" tint="0.59996337778862885"/>
        </patternFill>
      </fill>
    </dxf>
    <dxf>
      <fill>
        <patternFill>
          <bgColor theme="9" tint="0.59996337778862885"/>
        </patternFill>
      </fill>
    </dxf>
    <dxf>
      <fill>
        <patternFill>
          <bgColor rgb="FFFF3300"/>
        </patternFill>
      </fill>
    </dxf>
    <dxf>
      <fill>
        <patternFill>
          <bgColor theme="0" tint="-0.499984740745262"/>
        </patternFill>
      </fill>
    </dxf>
    <dxf>
      <fill>
        <patternFill>
          <bgColor theme="9" tint="0.59996337778862885"/>
        </patternFill>
      </fill>
    </dxf>
    <dxf>
      <fill>
        <patternFill>
          <bgColor theme="7" tint="0.59996337778862885"/>
        </patternFill>
      </fill>
    </dxf>
    <dxf>
      <fill>
        <patternFill>
          <bgColor rgb="FFFF3300"/>
        </patternFill>
      </fill>
    </dxf>
    <dxf>
      <fill>
        <patternFill>
          <bgColor theme="7" tint="0.59996337778862885"/>
        </patternFill>
      </fill>
    </dxf>
    <dxf>
      <fill>
        <patternFill>
          <bgColor theme="9" tint="0.59996337778862885"/>
        </patternFill>
      </fill>
    </dxf>
    <dxf>
      <fill>
        <patternFill>
          <bgColor theme="0" tint="-0.499984740745262"/>
        </patternFill>
      </fill>
    </dxf>
    <dxf>
      <fill>
        <patternFill>
          <bgColor rgb="FFFF3300"/>
        </patternFill>
      </fill>
    </dxf>
    <dxf>
      <fill>
        <patternFill>
          <bgColor theme="7" tint="0.59996337778862885"/>
        </patternFill>
      </fill>
    </dxf>
    <dxf>
      <fill>
        <patternFill>
          <bgColor theme="9" tint="0.59996337778862885"/>
        </patternFill>
      </fill>
    </dxf>
    <dxf>
      <fill>
        <patternFill>
          <bgColor theme="0" tint="-0.499984740745262"/>
        </patternFill>
      </fill>
    </dxf>
    <dxf>
      <fill>
        <patternFill>
          <bgColor theme="9" tint="0.59996337778862885"/>
        </patternFill>
      </fill>
    </dxf>
    <dxf>
      <fill>
        <patternFill>
          <bgColor rgb="FFFF3300"/>
        </patternFill>
      </fill>
    </dxf>
    <dxf>
      <fill>
        <patternFill>
          <bgColor theme="0" tint="-0.499984740745262"/>
        </patternFill>
      </fill>
    </dxf>
    <dxf>
      <fill>
        <patternFill>
          <bgColor theme="7" tint="0.59996337778862885"/>
        </patternFill>
      </fill>
    </dxf>
    <dxf>
      <fill>
        <patternFill>
          <bgColor rgb="FFFF3300"/>
        </patternFill>
      </fill>
    </dxf>
    <dxf>
      <fill>
        <patternFill>
          <bgColor theme="0" tint="-0.499984740745262"/>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rgb="FFFF3300"/>
        </patternFill>
      </fill>
    </dxf>
    <dxf>
      <fill>
        <patternFill>
          <bgColor theme="9" tint="0.59996337778862885"/>
        </patternFill>
      </fill>
    </dxf>
    <dxf>
      <fill>
        <patternFill>
          <bgColor theme="0" tint="-0.499984740745262"/>
        </patternFill>
      </fill>
    </dxf>
    <dxf>
      <fill>
        <patternFill>
          <bgColor theme="0" tint="-0.499984740745262"/>
        </patternFill>
      </fill>
    </dxf>
    <dxf>
      <fill>
        <patternFill>
          <bgColor theme="9" tint="0.59996337778862885"/>
        </patternFill>
      </fill>
    </dxf>
    <dxf>
      <fill>
        <patternFill>
          <bgColor theme="7" tint="0.59996337778862885"/>
        </patternFill>
      </fill>
    </dxf>
    <dxf>
      <fill>
        <patternFill>
          <bgColor rgb="FFFF3300"/>
        </patternFill>
      </fill>
    </dxf>
    <dxf>
      <fill>
        <patternFill>
          <bgColor theme="9" tint="0.59996337778862885"/>
        </patternFill>
      </fill>
    </dxf>
    <dxf>
      <fill>
        <patternFill>
          <bgColor theme="7" tint="0.59996337778862885"/>
        </patternFill>
      </fill>
    </dxf>
    <dxf>
      <fill>
        <patternFill>
          <bgColor rgb="FFFF3300"/>
        </patternFill>
      </fill>
    </dxf>
    <dxf>
      <fill>
        <patternFill>
          <bgColor theme="0" tint="-0.499984740745262"/>
        </patternFill>
      </fill>
    </dxf>
    <dxf>
      <fill>
        <patternFill>
          <bgColor theme="0" tint="-0.499984740745262"/>
        </patternFill>
      </fill>
    </dxf>
    <dxf>
      <fill>
        <patternFill>
          <bgColor theme="9" tint="0.59996337778862885"/>
        </patternFill>
      </fill>
    </dxf>
    <dxf>
      <fill>
        <patternFill>
          <bgColor theme="7" tint="0.59996337778862885"/>
        </patternFill>
      </fill>
    </dxf>
    <dxf>
      <fill>
        <patternFill>
          <bgColor rgb="FFFF3300"/>
        </patternFill>
      </fill>
    </dxf>
    <dxf>
      <fill>
        <patternFill>
          <bgColor rgb="FFFF3300"/>
        </patternFill>
      </fill>
    </dxf>
    <dxf>
      <fill>
        <patternFill>
          <bgColor theme="0" tint="-0.49998474074526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0" tint="-0.499984740745262"/>
        </patternFill>
      </fill>
    </dxf>
    <dxf>
      <fill>
        <patternFill>
          <bgColor rgb="FFFF3300"/>
        </patternFill>
      </fill>
    </dxf>
    <dxf>
      <fill>
        <patternFill>
          <bgColor theme="7" tint="0.59996337778862885"/>
        </patternFill>
      </fill>
    </dxf>
    <dxf>
      <fill>
        <patternFill>
          <bgColor theme="0" tint="-0.499984740745262"/>
        </patternFill>
      </fill>
    </dxf>
    <dxf>
      <fill>
        <patternFill>
          <bgColor rgb="FFFF3300"/>
        </patternFill>
      </fill>
    </dxf>
    <dxf>
      <fill>
        <patternFill>
          <bgColor theme="7" tint="0.59996337778862885"/>
        </patternFill>
      </fill>
    </dxf>
    <dxf>
      <fill>
        <patternFill>
          <bgColor theme="9" tint="0.59996337778862885"/>
        </patternFill>
      </fill>
    </dxf>
    <dxf>
      <fill>
        <patternFill>
          <bgColor theme="0" tint="-0.499984740745262"/>
        </patternFill>
      </fill>
    </dxf>
    <dxf>
      <fill>
        <patternFill>
          <bgColor rgb="FFFF3300"/>
        </patternFill>
      </fill>
    </dxf>
    <dxf>
      <fill>
        <patternFill>
          <bgColor theme="7" tint="0.59996337778862885"/>
        </patternFill>
      </fill>
    </dxf>
    <dxf>
      <fill>
        <patternFill>
          <bgColor theme="9" tint="0.59996337778862885"/>
        </patternFill>
      </fill>
    </dxf>
    <dxf>
      <fill>
        <patternFill>
          <bgColor rgb="FFFF3300"/>
        </patternFill>
      </fill>
    </dxf>
    <dxf>
      <fill>
        <patternFill>
          <bgColor theme="0" tint="-0.499984740745262"/>
        </patternFill>
      </fill>
    </dxf>
    <dxf>
      <fill>
        <patternFill>
          <bgColor theme="7"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5F52A-D81E-4399-A7AE-9A4AA4826A78}">
  <sheetPr>
    <pageSetUpPr fitToPage="1"/>
  </sheetPr>
  <dimension ref="A1:AN77"/>
  <sheetViews>
    <sheetView showGridLines="0" tabSelected="1" zoomScale="70" zoomScaleNormal="70" zoomScaleSheetLayoutView="50" workbookViewId="0">
      <pane ySplit="2" topLeftCell="A3" activePane="bottomLeft" state="frozen"/>
      <selection pane="bottomLeft" activeCell="A3" sqref="A3:A6"/>
    </sheetView>
  </sheetViews>
  <sheetFormatPr defaultColWidth="8.88671875" defaultRowHeight="12" customHeight="1" outlineLevelCol="1" x14ac:dyDescent="0.25"/>
  <cols>
    <col min="1" max="1" width="8.88671875" style="5"/>
    <col min="2" max="2" width="19.6640625" style="7" customWidth="1"/>
    <col min="3" max="3" width="22.33203125" style="8" customWidth="1"/>
    <col min="4" max="4" width="38.6640625" style="8" customWidth="1"/>
    <col min="5" max="5" width="24.33203125" style="9" customWidth="1"/>
    <col min="6" max="14" width="9.33203125" style="10" customWidth="1"/>
    <col min="15" max="15" width="51.5546875" style="11" customWidth="1"/>
    <col min="16" max="16" width="22.109375" style="12" hidden="1" customWidth="1"/>
    <col min="17" max="17" width="16.88671875" style="12" hidden="1" customWidth="1"/>
    <col min="18" max="19" width="12.88671875" style="12" hidden="1" customWidth="1" outlineLevel="1"/>
    <col min="20" max="20" width="26" style="12" hidden="1" customWidth="1" collapsed="1"/>
    <col min="21" max="23" width="23.44140625" style="12" hidden="1" customWidth="1" outlineLevel="1"/>
    <col min="24" max="24" width="23.44140625" style="12" hidden="1" customWidth="1" collapsed="1"/>
    <col min="25" max="25" width="21.33203125" style="11" customWidth="1"/>
    <col min="26" max="27" width="37.6640625" style="11" customWidth="1"/>
    <col min="28" max="29" width="15.88671875" style="10" customWidth="1"/>
    <col min="30" max="31" width="15.88671875" style="10" customWidth="1" outlineLevel="1"/>
    <col min="32" max="32" width="36.44140625" style="10" customWidth="1"/>
    <col min="33" max="33" width="31.5546875" style="10" customWidth="1"/>
    <col min="34" max="34" width="40.88671875" style="13" customWidth="1"/>
    <col min="35" max="35" width="19.5546875" style="14" customWidth="1"/>
    <col min="36" max="36" width="22.5546875" style="52" customWidth="1"/>
    <col min="37" max="37" width="57.109375" style="15" customWidth="1"/>
    <col min="38" max="38" width="63" style="14" customWidth="1"/>
    <col min="39" max="39" width="18" style="6" customWidth="1"/>
    <col min="40" max="40" width="22" style="6" customWidth="1"/>
    <col min="41" max="16384" width="8.88671875" style="6"/>
  </cols>
  <sheetData>
    <row r="1" spans="1:40" s="1" customFormat="1" ht="31.5" customHeight="1" x14ac:dyDescent="0.25">
      <c r="A1" s="231" t="s">
        <v>0</v>
      </c>
      <c r="B1" s="232" t="s">
        <v>1</v>
      </c>
      <c r="C1" s="232" t="s">
        <v>2</v>
      </c>
      <c r="D1" s="181" t="s">
        <v>3</v>
      </c>
      <c r="E1" s="232" t="s">
        <v>4</v>
      </c>
      <c r="F1" s="233" t="s">
        <v>5</v>
      </c>
      <c r="G1" s="234"/>
      <c r="H1" s="234"/>
      <c r="I1" s="234"/>
      <c r="J1" s="234"/>
      <c r="K1" s="234"/>
      <c r="L1" s="234"/>
      <c r="M1" s="234"/>
      <c r="N1" s="235"/>
      <c r="O1" s="232" t="s">
        <v>6</v>
      </c>
      <c r="P1" s="269" t="s">
        <v>7</v>
      </c>
      <c r="Q1" s="270"/>
      <c r="R1" s="270"/>
      <c r="S1" s="270"/>
      <c r="T1" s="270"/>
      <c r="U1" s="270"/>
      <c r="V1" s="270"/>
      <c r="W1" s="270"/>
      <c r="X1" s="271"/>
      <c r="Y1" s="265" t="s">
        <v>8</v>
      </c>
      <c r="Z1" s="266"/>
      <c r="AA1" s="266"/>
      <c r="AB1" s="177" t="s">
        <v>9</v>
      </c>
      <c r="AC1" s="178"/>
      <c r="AD1" s="178"/>
      <c r="AE1" s="178"/>
      <c r="AF1" s="179"/>
      <c r="AG1" s="75"/>
      <c r="AH1" s="34"/>
      <c r="AI1" s="181" t="s">
        <v>10</v>
      </c>
      <c r="AJ1" s="180"/>
      <c r="AK1" s="180"/>
    </row>
    <row r="2" spans="1:40" s="3" customFormat="1" ht="95.4" customHeight="1" x14ac:dyDescent="0.3">
      <c r="A2" s="231"/>
      <c r="B2" s="232"/>
      <c r="C2" s="232"/>
      <c r="D2" s="182"/>
      <c r="E2" s="232"/>
      <c r="F2" s="2" t="s">
        <v>11</v>
      </c>
      <c r="G2" s="2" t="s">
        <v>12</v>
      </c>
      <c r="H2" s="2" t="s">
        <v>13</v>
      </c>
      <c r="I2" s="2" t="s">
        <v>14</v>
      </c>
      <c r="J2" s="2" t="s">
        <v>15</v>
      </c>
      <c r="K2" s="2" t="s">
        <v>16</v>
      </c>
      <c r="L2" s="2" t="s">
        <v>17</v>
      </c>
      <c r="M2" s="2" t="s">
        <v>18</v>
      </c>
      <c r="N2" s="2" t="s">
        <v>19</v>
      </c>
      <c r="O2" s="232"/>
      <c r="P2" s="21" t="s">
        <v>20</v>
      </c>
      <c r="Q2" s="21" t="s">
        <v>21</v>
      </c>
      <c r="R2" s="21" t="s">
        <v>22</v>
      </c>
      <c r="S2" s="21" t="s">
        <v>23</v>
      </c>
      <c r="T2" s="26" t="s">
        <v>24</v>
      </c>
      <c r="U2" s="267" t="s">
        <v>25</v>
      </c>
      <c r="V2" s="268"/>
      <c r="W2" s="25" t="s">
        <v>26</v>
      </c>
      <c r="X2" s="37" t="s">
        <v>27</v>
      </c>
      <c r="Y2" s="77" t="s">
        <v>28</v>
      </c>
      <c r="Z2" s="68" t="s">
        <v>29</v>
      </c>
      <c r="AA2" s="68" t="s">
        <v>30</v>
      </c>
      <c r="AB2" s="27" t="s">
        <v>20</v>
      </c>
      <c r="AC2" s="27" t="s">
        <v>21</v>
      </c>
      <c r="AD2" s="27" t="s">
        <v>22</v>
      </c>
      <c r="AE2" s="27" t="s">
        <v>23</v>
      </c>
      <c r="AF2" s="38" t="s">
        <v>31</v>
      </c>
      <c r="AG2" s="76" t="s">
        <v>32</v>
      </c>
      <c r="AH2" s="35" t="s">
        <v>33</v>
      </c>
      <c r="AI2" s="182"/>
      <c r="AJ2" s="16" t="s">
        <v>34</v>
      </c>
      <c r="AK2" s="16" t="s">
        <v>35</v>
      </c>
      <c r="AL2" s="16" t="s">
        <v>36</v>
      </c>
      <c r="AM2" s="109" t="s">
        <v>319</v>
      </c>
      <c r="AN2" s="118" t="s">
        <v>346</v>
      </c>
    </row>
    <row r="3" spans="1:40" s="5" customFormat="1" ht="46.5" customHeight="1" x14ac:dyDescent="0.3">
      <c r="A3" s="145">
        <v>1</v>
      </c>
      <c r="B3" s="193" t="s">
        <v>37</v>
      </c>
      <c r="C3" s="195" t="s">
        <v>38</v>
      </c>
      <c r="D3" s="157" t="s">
        <v>39</v>
      </c>
      <c r="E3" s="187" t="s">
        <v>40</v>
      </c>
      <c r="F3" s="126"/>
      <c r="G3" s="126" t="s">
        <v>41</v>
      </c>
      <c r="H3" s="126" t="s">
        <v>41</v>
      </c>
      <c r="I3" s="126"/>
      <c r="J3" s="126"/>
      <c r="K3" s="126"/>
      <c r="L3" s="126" t="s">
        <v>41</v>
      </c>
      <c r="M3" s="126"/>
      <c r="N3" s="126"/>
      <c r="O3" s="96" t="s">
        <v>42</v>
      </c>
      <c r="P3" s="4" t="s">
        <v>43</v>
      </c>
      <c r="Q3" s="4" t="s">
        <v>44</v>
      </c>
      <c r="R3" s="4">
        <f>IF(P3="Remota",1,IF(P3="Bassa",2,IF(P3="Media",3,IF(P3="Alta",4))))</f>
        <v>1</v>
      </c>
      <c r="S3" s="4">
        <f>IF(Q3="Lieve",1,IF(Q3="Medio",2,IF(Q3="Alto",3,IF(Q3="Critico",4))))</f>
        <v>3</v>
      </c>
      <c r="T3" s="4" t="str">
        <f>IF((AND((R3*S3)&gt;0,(R3*S3)&lt;3)),"BASSO",IF((R3*S3)&gt;=12,"MOLTO ELEVATO",IF(AND((R3*S3)&gt;=8,(R3*S3)&lt;12),"ELEVATO",IF((AND((R3*S3)&gt;=3,(R3*S3)&lt;8)),"MODERATO","N.A."))))</f>
        <v>MODERATO</v>
      </c>
      <c r="U3" s="23">
        <f>IF(T3="MODERATO",2,IF(T3="BASSO",1,IF(T3="ELEVATO",3,IF(T3="MOLTO ELEVATO",4))))</f>
        <v>2</v>
      </c>
      <c r="V3" s="23">
        <f t="shared" ref="V3:V32" si="0">VALUE(U3)</f>
        <v>2</v>
      </c>
      <c r="W3" s="160">
        <f>ROUND(AVERAGEA(U3:U5),0)</f>
        <v>2</v>
      </c>
      <c r="X3" s="163" t="str">
        <f>IF(W3=1,"BASSO",IF(W3=2,"MODERATO",IF(W3=3,"ELEVATO",IF(W3=4,"MOLTO ELEVATO"))))</f>
        <v>MODERATO</v>
      </c>
      <c r="Y3" s="187" t="s">
        <v>45</v>
      </c>
      <c r="Z3" s="133" t="s">
        <v>46</v>
      </c>
      <c r="AA3" s="139" t="s">
        <v>47</v>
      </c>
      <c r="AB3" s="190" t="s">
        <v>43</v>
      </c>
      <c r="AC3" s="190" t="s">
        <v>48</v>
      </c>
      <c r="AD3" s="163">
        <f>IF(AB3="Remota",1,IF(AB3="Bassa",2,IF(AB3="Media",3,IF(AB3="Alta",4))))</f>
        <v>1</v>
      </c>
      <c r="AE3" s="163">
        <f>IF(AC3="Lieve",1,IF(AC3="Medio",2,IF(AC3="Alto",3,IF(AC3="Critico",4))))</f>
        <v>2</v>
      </c>
      <c r="AF3" s="163" t="str">
        <f>IF((AND((AD3*AE3)&gt;0,(AD3*AE3)&lt;3)),"BASSO",IF((AD3*AE3)&gt;=12,"MOLTO ELEVATO",IF(AND((AD3*AE3)&gt;=8,(AD3*AE3)&lt;12),"ELEVATO",IF((AND((AD3*AE3)&gt;=3,(AD3*AE3)&lt;8)),"MODERATO","N.A."))))</f>
        <v>BASSO</v>
      </c>
      <c r="AG3" s="185" t="s">
        <v>342</v>
      </c>
      <c r="AH3" s="187" t="s">
        <v>341</v>
      </c>
      <c r="AI3" s="185" t="s">
        <v>342</v>
      </c>
      <c r="AJ3" s="152" t="s">
        <v>41</v>
      </c>
      <c r="AK3" s="183" t="s">
        <v>49</v>
      </c>
      <c r="AL3" s="133" t="s">
        <v>50</v>
      </c>
      <c r="AM3" s="140" t="s">
        <v>320</v>
      </c>
      <c r="AN3" s="140" t="s">
        <v>337</v>
      </c>
    </row>
    <row r="4" spans="1:40" s="5" customFormat="1" ht="37.200000000000003" customHeight="1" x14ac:dyDescent="0.3">
      <c r="A4" s="146"/>
      <c r="B4" s="194"/>
      <c r="C4" s="196"/>
      <c r="D4" s="158"/>
      <c r="E4" s="169"/>
      <c r="F4" s="155"/>
      <c r="G4" s="155"/>
      <c r="H4" s="155"/>
      <c r="I4" s="155"/>
      <c r="J4" s="155"/>
      <c r="K4" s="155"/>
      <c r="L4" s="155"/>
      <c r="M4" s="155"/>
      <c r="N4" s="155"/>
      <c r="O4" s="97" t="s">
        <v>51</v>
      </c>
      <c r="P4" s="4" t="s">
        <v>52</v>
      </c>
      <c r="Q4" s="4" t="s">
        <v>44</v>
      </c>
      <c r="R4" s="4">
        <f t="shared" ref="R4:R6" si="1">IF(P4="Remota",1,IF(P4="Bassa",2,IF(P4="Media",3,IF(P4="Alta",4))))</f>
        <v>2</v>
      </c>
      <c r="S4" s="4">
        <f>IF(Q4="Lieve",1,IF(Q4="Medio",2,IF(Q4="Alto",3,IF(Q4="Critico",4))))</f>
        <v>3</v>
      </c>
      <c r="T4" s="4" t="str">
        <f t="shared" ref="T4:T32" si="2">IF((AND((R4*S4)&gt;0,(R4*S4)&lt;3)),"BASSO",IF((R4*S4)&gt;=12,"MOLTO ELEVATO",IF(AND((R4*S4)&gt;=8,(R4*S4)&lt;12),"ELEVATO",IF((AND((R4*S4)&gt;=3,(R4*S4)&lt;8)),"MODERATO","N.A."))))</f>
        <v>MODERATO</v>
      </c>
      <c r="U4" s="22">
        <f t="shared" ref="U4:U32" si="3">IF(T4="MODERATO",2,IF(T4="BASSO",1,IF(T4="ELEVATO",3,IF(T4="MOLTO ELEVATO",4))))</f>
        <v>2</v>
      </c>
      <c r="V4" s="23">
        <f t="shared" si="0"/>
        <v>2</v>
      </c>
      <c r="W4" s="161"/>
      <c r="X4" s="164"/>
      <c r="Y4" s="169"/>
      <c r="Z4" s="134"/>
      <c r="AA4" s="134"/>
      <c r="AB4" s="191"/>
      <c r="AC4" s="191"/>
      <c r="AD4" s="164"/>
      <c r="AE4" s="164"/>
      <c r="AF4" s="164"/>
      <c r="AG4" s="186"/>
      <c r="AH4" s="169"/>
      <c r="AI4" s="186"/>
      <c r="AJ4" s="171"/>
      <c r="AK4" s="184"/>
      <c r="AL4" s="134"/>
      <c r="AM4" s="140"/>
      <c r="AN4" s="140"/>
    </row>
    <row r="5" spans="1:40" s="5" customFormat="1" ht="37.200000000000003" customHeight="1" x14ac:dyDescent="0.3">
      <c r="A5" s="146"/>
      <c r="B5" s="194"/>
      <c r="C5" s="196"/>
      <c r="D5" s="158"/>
      <c r="E5" s="169"/>
      <c r="F5" s="155"/>
      <c r="G5" s="155"/>
      <c r="H5" s="155"/>
      <c r="I5" s="155"/>
      <c r="J5" s="155"/>
      <c r="K5" s="155"/>
      <c r="L5" s="155"/>
      <c r="M5" s="156"/>
      <c r="N5" s="155"/>
      <c r="O5" s="97" t="s">
        <v>53</v>
      </c>
      <c r="P5" s="4" t="s">
        <v>52</v>
      </c>
      <c r="Q5" s="4" t="s">
        <v>48</v>
      </c>
      <c r="R5" s="4">
        <f t="shared" si="1"/>
        <v>2</v>
      </c>
      <c r="S5" s="4">
        <f t="shared" ref="S5:S6" si="4">IF(Q5="Lieve",1,IF(Q5="Medio",2,IF(Q5="Alto",3,IF(Q5="Critico",4))))</f>
        <v>2</v>
      </c>
      <c r="T5" s="4" t="str">
        <f t="shared" si="2"/>
        <v>MODERATO</v>
      </c>
      <c r="U5" s="22">
        <f>IF(T5="MODERATO",2,IF(T5="BASSO",1,IF(T5="ELEVATO",3,IF(T5="MOLTO ELEVATO",4))))</f>
        <v>2</v>
      </c>
      <c r="V5" s="23">
        <f t="shared" si="0"/>
        <v>2</v>
      </c>
      <c r="W5" s="161"/>
      <c r="X5" s="258"/>
      <c r="Y5" s="169"/>
      <c r="Z5" s="135"/>
      <c r="AA5" s="135"/>
      <c r="AB5" s="191"/>
      <c r="AC5" s="191"/>
      <c r="AD5" s="164"/>
      <c r="AE5" s="164"/>
      <c r="AF5" s="165"/>
      <c r="AG5" s="186"/>
      <c r="AH5" s="169"/>
      <c r="AI5" s="186"/>
      <c r="AJ5" s="171"/>
      <c r="AK5" s="184"/>
      <c r="AL5" s="134"/>
      <c r="AM5" s="140"/>
      <c r="AN5" s="140"/>
    </row>
    <row r="6" spans="1:40" s="5" customFormat="1" ht="98.4" customHeight="1" x14ac:dyDescent="0.3">
      <c r="A6" s="147"/>
      <c r="B6" s="215"/>
      <c r="C6" s="61" t="s">
        <v>54</v>
      </c>
      <c r="D6" s="18" t="s">
        <v>55</v>
      </c>
      <c r="E6" s="32" t="s">
        <v>40</v>
      </c>
      <c r="F6" s="40"/>
      <c r="G6" s="40" t="s">
        <v>41</v>
      </c>
      <c r="H6" s="40" t="s">
        <v>41</v>
      </c>
      <c r="I6" s="40"/>
      <c r="J6" s="40"/>
      <c r="K6" s="40"/>
      <c r="L6" s="40" t="s">
        <v>41</v>
      </c>
      <c r="M6" s="40" t="s">
        <v>41</v>
      </c>
      <c r="N6" s="40" t="s">
        <v>41</v>
      </c>
      <c r="O6" s="98" t="s">
        <v>56</v>
      </c>
      <c r="P6" s="4" t="s">
        <v>57</v>
      </c>
      <c r="Q6" s="4" t="s">
        <v>48</v>
      </c>
      <c r="R6" s="4">
        <f t="shared" si="1"/>
        <v>3</v>
      </c>
      <c r="S6" s="4">
        <f t="shared" si="4"/>
        <v>2</v>
      </c>
      <c r="T6" s="4" t="str">
        <f t="shared" si="2"/>
        <v>MODERATO</v>
      </c>
      <c r="U6" s="22">
        <f>IF(T6="MODERATO",2,IF(T6="BASSO",1,IF(T6="ELEVATO",3,IF(T6="MOLTO ELEVATO",4))))</f>
        <v>2</v>
      </c>
      <c r="V6" s="23">
        <f t="shared" si="0"/>
        <v>2</v>
      </c>
      <c r="W6" s="53">
        <f>ROUND(AVERAGEA(U6),0)</f>
        <v>2</v>
      </c>
      <c r="X6" s="80" t="str">
        <f>IF(W6=1,"BASSO",IF(W6=2,"MODERATO",IF(W6=3,"ELEVATO",IF(W6=4,"MOLTO ELEVATO"))))</f>
        <v>MODERATO</v>
      </c>
      <c r="Y6" s="32" t="s">
        <v>58</v>
      </c>
      <c r="Z6" s="33" t="s">
        <v>59</v>
      </c>
      <c r="AA6" s="69" t="s">
        <v>60</v>
      </c>
      <c r="AB6" s="55" t="s">
        <v>43</v>
      </c>
      <c r="AC6" s="55" t="s">
        <v>48</v>
      </c>
      <c r="AD6" s="4">
        <f>IF(AB6="Remota",1,IF(AB6="Bassa",2,IF(AB6="Media",3,IF(AB6="Alta",4))))</f>
        <v>1</v>
      </c>
      <c r="AE6" s="4">
        <f>IF(AC6="Lieve",1,IF(AC6="Medio",2,IF(AC6="Alto",3,IF(AC6="Critico",4))))</f>
        <v>2</v>
      </c>
      <c r="AF6" s="46" t="str">
        <f>IF((AND((AD6*AE6)&gt;0,(AD6*AE6)&lt;3)),"BASSO",IF((AD6*AE6)&gt;=12,"MOLTO ELEVATO",IF(AND((AD6*AE6)&gt;=8,(AD6*AE6)&lt;12),"ELEVATO",IF((AND((AD6*AE6)&gt;=3,(AD6*AE6)&lt;8)),"MODERATO","N.A."))))</f>
        <v>BASSO</v>
      </c>
      <c r="AG6" s="33" t="s">
        <v>342</v>
      </c>
      <c r="AH6" s="54" t="s">
        <v>341</v>
      </c>
      <c r="AI6" s="33" t="s">
        <v>342</v>
      </c>
      <c r="AJ6" s="57" t="s">
        <v>41</v>
      </c>
      <c r="AK6" s="120" t="s">
        <v>318</v>
      </c>
      <c r="AL6" s="51" t="s">
        <v>61</v>
      </c>
      <c r="AM6" s="30" t="s">
        <v>320</v>
      </c>
      <c r="AN6" s="20"/>
    </row>
    <row r="7" spans="1:40" ht="155.4" customHeight="1" x14ac:dyDescent="0.25">
      <c r="A7" s="145">
        <v>2</v>
      </c>
      <c r="B7" s="193" t="s">
        <v>62</v>
      </c>
      <c r="C7" s="195" t="s">
        <v>63</v>
      </c>
      <c r="D7" s="157" t="s">
        <v>64</v>
      </c>
      <c r="E7" s="168" t="s">
        <v>65</v>
      </c>
      <c r="F7" s="145"/>
      <c r="G7" s="126"/>
      <c r="H7" s="126" t="s">
        <v>41</v>
      </c>
      <c r="I7" s="126" t="s">
        <v>41</v>
      </c>
      <c r="J7" s="126"/>
      <c r="K7" s="126" t="s">
        <v>41</v>
      </c>
      <c r="L7" s="126"/>
      <c r="M7" s="126" t="s">
        <v>41</v>
      </c>
      <c r="N7" s="126" t="s">
        <v>41</v>
      </c>
      <c r="O7" s="99" t="s">
        <v>66</v>
      </c>
      <c r="P7" s="4" t="s">
        <v>43</v>
      </c>
      <c r="Q7" s="4" t="s">
        <v>67</v>
      </c>
      <c r="R7" s="4">
        <f t="shared" ref="R7:R32" si="5">IF(P7="Remota",1,IF(P7="Bassa",2,IF(P7="Media",3,IF(P7="Alta",4))))</f>
        <v>1</v>
      </c>
      <c r="S7" s="4">
        <f t="shared" ref="S7:S33" si="6">IF(Q7="Lieve",1,IF(Q7="Medio",2,IF(Q7="Alto",3,IF(Q7="Critico",4))))</f>
        <v>1</v>
      </c>
      <c r="T7" s="4" t="str">
        <f t="shared" si="2"/>
        <v>BASSO</v>
      </c>
      <c r="U7" s="22">
        <f t="shared" si="3"/>
        <v>1</v>
      </c>
      <c r="V7" s="23">
        <f t="shared" si="0"/>
        <v>1</v>
      </c>
      <c r="W7" s="160">
        <f>ROUND(AVERAGEA(U7:U8),0)</f>
        <v>1</v>
      </c>
      <c r="X7" s="164" t="str">
        <f t="shared" ref="X7:X32" si="7">IF(W7=1,"BASSO",IF(W7=2,"MODERATO",IF(W7=3,"ELEVATO",IF(W7=4,"MOLTO ELEVATO"))))</f>
        <v>BASSO</v>
      </c>
      <c r="Y7" s="204" t="s">
        <v>68</v>
      </c>
      <c r="Z7" s="192" t="s">
        <v>69</v>
      </c>
      <c r="AA7" s="126" t="s">
        <v>70</v>
      </c>
      <c r="AB7" s="163" t="s">
        <v>43</v>
      </c>
      <c r="AC7" s="163" t="s">
        <v>67</v>
      </c>
      <c r="AD7" s="163">
        <f>IF(AB7="Remota",1,IF(AB7="Bassa",2,IF(AB7="Media",3,IF(AB7="Alta",4))))</f>
        <v>1</v>
      </c>
      <c r="AE7" s="163">
        <f>IF(AC7="Lieve",1,IF(AC7="Medio",2,IF(AC7="Alto",3,IF(AC7="Critico",4))))</f>
        <v>1</v>
      </c>
      <c r="AF7" s="163" t="str">
        <f t="shared" ref="AF7:AF45" si="8">IF((AND((AD7*AE7)&gt;0,(AD7*AE7)&lt;3)),"BASSO",IF((AD7*AE7)&gt;=12,"MOLTO ELEVATO",IF(AND((AD7*AE7)&gt;=8,(AD7*AE7)&lt;12),"ELEVATO",IF((AND((AD7*AE7)&gt;=3,(AD7*AE7)&lt;8)),"MODERATO","N.A."))))</f>
        <v>BASSO</v>
      </c>
      <c r="AG7" s="133" t="s">
        <v>342</v>
      </c>
      <c r="AH7" s="172" t="s">
        <v>341</v>
      </c>
      <c r="AI7" s="133" t="s">
        <v>342</v>
      </c>
      <c r="AJ7" s="130" t="s">
        <v>317</v>
      </c>
      <c r="AK7" s="139" t="s">
        <v>71</v>
      </c>
      <c r="AL7" s="139" t="s">
        <v>72</v>
      </c>
      <c r="AM7" s="129" t="s">
        <v>320</v>
      </c>
      <c r="AN7" s="275"/>
    </row>
    <row r="8" spans="1:40" ht="87" customHeight="1" x14ac:dyDescent="0.25">
      <c r="A8" s="146"/>
      <c r="B8" s="194"/>
      <c r="C8" s="196"/>
      <c r="D8" s="158"/>
      <c r="E8" s="169"/>
      <c r="F8" s="146"/>
      <c r="G8" s="155"/>
      <c r="H8" s="155"/>
      <c r="I8" s="155"/>
      <c r="J8" s="155"/>
      <c r="K8" s="155"/>
      <c r="L8" s="155"/>
      <c r="M8" s="156"/>
      <c r="N8" s="155"/>
      <c r="O8" s="99" t="s">
        <v>73</v>
      </c>
      <c r="P8" s="4" t="s">
        <v>43</v>
      </c>
      <c r="Q8" s="4" t="s">
        <v>67</v>
      </c>
      <c r="R8" s="4">
        <f t="shared" si="5"/>
        <v>1</v>
      </c>
      <c r="S8" s="4">
        <f t="shared" si="6"/>
        <v>1</v>
      </c>
      <c r="T8" s="4" t="str">
        <f t="shared" si="2"/>
        <v>BASSO</v>
      </c>
      <c r="U8" s="22">
        <f t="shared" si="3"/>
        <v>1</v>
      </c>
      <c r="V8" s="23">
        <f t="shared" si="0"/>
        <v>1</v>
      </c>
      <c r="W8" s="161"/>
      <c r="X8" s="165"/>
      <c r="Y8" s="205"/>
      <c r="Z8" s="158"/>
      <c r="AA8" s="128"/>
      <c r="AB8" s="164"/>
      <c r="AC8" s="165"/>
      <c r="AD8" s="164"/>
      <c r="AE8" s="164"/>
      <c r="AF8" s="164"/>
      <c r="AG8" s="135"/>
      <c r="AH8" s="188"/>
      <c r="AI8" s="135"/>
      <c r="AJ8" s="173"/>
      <c r="AK8" s="143"/>
      <c r="AL8" s="143"/>
      <c r="AM8" s="128"/>
      <c r="AN8" s="276"/>
    </row>
    <row r="9" spans="1:40" ht="112.2" customHeight="1" x14ac:dyDescent="0.25">
      <c r="A9" s="146"/>
      <c r="B9" s="194"/>
      <c r="C9" s="195" t="s">
        <v>74</v>
      </c>
      <c r="D9" s="157" t="s">
        <v>75</v>
      </c>
      <c r="E9" s="168" t="s">
        <v>65</v>
      </c>
      <c r="F9" s="126"/>
      <c r="G9" s="126"/>
      <c r="H9" s="126" t="s">
        <v>41</v>
      </c>
      <c r="I9" s="126"/>
      <c r="J9" s="126"/>
      <c r="K9" s="126" t="s">
        <v>41</v>
      </c>
      <c r="L9" s="126"/>
      <c r="M9" s="126" t="s">
        <v>41</v>
      </c>
      <c r="N9" s="126"/>
      <c r="O9" s="98" t="s">
        <v>76</v>
      </c>
      <c r="P9" s="4" t="s">
        <v>52</v>
      </c>
      <c r="Q9" s="4" t="s">
        <v>48</v>
      </c>
      <c r="R9" s="4">
        <f t="shared" si="5"/>
        <v>2</v>
      </c>
      <c r="S9" s="4">
        <f t="shared" si="6"/>
        <v>2</v>
      </c>
      <c r="T9" s="4" t="str">
        <f t="shared" si="2"/>
        <v>MODERATO</v>
      </c>
      <c r="U9" s="22">
        <f t="shared" si="3"/>
        <v>2</v>
      </c>
      <c r="V9" s="23">
        <f t="shared" si="0"/>
        <v>2</v>
      </c>
      <c r="W9" s="160">
        <f>ROUND(AVERAGEA(U9:U13),0)</f>
        <v>2</v>
      </c>
      <c r="X9" s="163" t="str">
        <f t="shared" si="7"/>
        <v>MODERATO</v>
      </c>
      <c r="Y9" s="199" t="s">
        <v>68</v>
      </c>
      <c r="Z9" s="192" t="s">
        <v>77</v>
      </c>
      <c r="AA9" s="139" t="s">
        <v>374</v>
      </c>
      <c r="AB9" s="163" t="s">
        <v>43</v>
      </c>
      <c r="AC9" s="163" t="s">
        <v>48</v>
      </c>
      <c r="AD9" s="163">
        <f t="shared" ref="AD9:AD32" si="9">IF(AB9="Remota",1,IF(AB9="Bassa",2,IF(AB9="Media",3,IF(AB9="Alta",4))))</f>
        <v>1</v>
      </c>
      <c r="AE9" s="163">
        <f t="shared" ref="AE9:AE32" si="10">IF(AC9="Lieve",1,IF(AC9="Medio",2,IF(AC9="Alto",3,IF(AC9="Critico",4))))</f>
        <v>2</v>
      </c>
      <c r="AF9" s="163" t="str">
        <f t="shared" si="8"/>
        <v>BASSO</v>
      </c>
      <c r="AG9" s="201" t="s">
        <v>342</v>
      </c>
      <c r="AH9" s="166" t="s">
        <v>341</v>
      </c>
      <c r="AI9" s="138" t="s">
        <v>342</v>
      </c>
      <c r="AJ9" s="130" t="s">
        <v>317</v>
      </c>
      <c r="AK9" s="137" t="s">
        <v>78</v>
      </c>
      <c r="AL9" s="136" t="s">
        <v>369</v>
      </c>
      <c r="AM9" s="129" t="s">
        <v>321</v>
      </c>
      <c r="AN9" s="274"/>
    </row>
    <row r="10" spans="1:40" ht="112.2" customHeight="1" x14ac:dyDescent="0.25">
      <c r="A10" s="146"/>
      <c r="B10" s="194"/>
      <c r="C10" s="196"/>
      <c r="D10" s="158"/>
      <c r="E10" s="218"/>
      <c r="F10" s="155"/>
      <c r="G10" s="155"/>
      <c r="H10" s="155"/>
      <c r="I10" s="155"/>
      <c r="J10" s="155"/>
      <c r="K10" s="155"/>
      <c r="L10" s="155"/>
      <c r="M10" s="155"/>
      <c r="N10" s="155"/>
      <c r="O10" s="98" t="s">
        <v>79</v>
      </c>
      <c r="P10" s="4" t="s">
        <v>52</v>
      </c>
      <c r="Q10" s="4" t="s">
        <v>48</v>
      </c>
      <c r="R10" s="4">
        <f t="shared" si="5"/>
        <v>2</v>
      </c>
      <c r="S10" s="4">
        <f t="shared" si="6"/>
        <v>2</v>
      </c>
      <c r="T10" s="4" t="str">
        <f t="shared" si="2"/>
        <v>MODERATO</v>
      </c>
      <c r="U10" s="22">
        <f t="shared" si="3"/>
        <v>2</v>
      </c>
      <c r="V10" s="23">
        <f t="shared" si="0"/>
        <v>2</v>
      </c>
      <c r="W10" s="161"/>
      <c r="X10" s="164"/>
      <c r="Y10" s="199"/>
      <c r="Z10" s="158"/>
      <c r="AA10" s="134"/>
      <c r="AB10" s="164"/>
      <c r="AC10" s="164"/>
      <c r="AD10" s="164"/>
      <c r="AE10" s="164"/>
      <c r="AF10" s="164"/>
      <c r="AG10" s="201"/>
      <c r="AH10" s="166"/>
      <c r="AI10" s="138"/>
      <c r="AJ10" s="131"/>
      <c r="AK10" s="137"/>
      <c r="AL10" s="137"/>
      <c r="AM10" s="127"/>
      <c r="AN10" s="274"/>
    </row>
    <row r="11" spans="1:40" ht="112.2" customHeight="1" x14ac:dyDescent="0.25">
      <c r="A11" s="146"/>
      <c r="B11" s="194"/>
      <c r="C11" s="196"/>
      <c r="D11" s="158"/>
      <c r="E11" s="218"/>
      <c r="F11" s="155"/>
      <c r="G11" s="155"/>
      <c r="H11" s="155"/>
      <c r="I11" s="155"/>
      <c r="J11" s="155"/>
      <c r="K11" s="155"/>
      <c r="L11" s="155"/>
      <c r="M11" s="155"/>
      <c r="N11" s="155"/>
      <c r="O11" s="98" t="s">
        <v>80</v>
      </c>
      <c r="P11" s="4" t="s">
        <v>57</v>
      </c>
      <c r="Q11" s="4" t="s">
        <v>44</v>
      </c>
      <c r="R11" s="4">
        <f t="shared" si="5"/>
        <v>3</v>
      </c>
      <c r="S11" s="4">
        <f t="shared" si="6"/>
        <v>3</v>
      </c>
      <c r="T11" s="4" t="str">
        <f t="shared" si="2"/>
        <v>ELEVATO</v>
      </c>
      <c r="U11" s="22">
        <f t="shared" si="3"/>
        <v>3</v>
      </c>
      <c r="V11" s="23">
        <f t="shared" si="0"/>
        <v>3</v>
      </c>
      <c r="W11" s="161"/>
      <c r="X11" s="164"/>
      <c r="Y11" s="199"/>
      <c r="Z11" s="158"/>
      <c r="AA11" s="134"/>
      <c r="AB11" s="164"/>
      <c r="AC11" s="164"/>
      <c r="AD11" s="164"/>
      <c r="AE11" s="164"/>
      <c r="AF11" s="164"/>
      <c r="AG11" s="201"/>
      <c r="AH11" s="166"/>
      <c r="AI11" s="138"/>
      <c r="AJ11" s="131"/>
      <c r="AK11" s="137"/>
      <c r="AL11" s="137"/>
      <c r="AM11" s="127"/>
      <c r="AN11" s="274"/>
    </row>
    <row r="12" spans="1:40" ht="108.6" customHeight="1" x14ac:dyDescent="0.25">
      <c r="A12" s="146"/>
      <c r="B12" s="194"/>
      <c r="C12" s="196"/>
      <c r="D12" s="158"/>
      <c r="E12" s="169"/>
      <c r="F12" s="155"/>
      <c r="G12" s="155"/>
      <c r="H12" s="155"/>
      <c r="I12" s="155"/>
      <c r="J12" s="155"/>
      <c r="K12" s="155"/>
      <c r="L12" s="155"/>
      <c r="M12" s="155"/>
      <c r="N12" s="155"/>
      <c r="O12" s="97" t="s">
        <v>81</v>
      </c>
      <c r="P12" s="4" t="s">
        <v>52</v>
      </c>
      <c r="Q12" s="4" t="s">
        <v>48</v>
      </c>
      <c r="R12" s="4">
        <f t="shared" si="5"/>
        <v>2</v>
      </c>
      <c r="S12" s="4">
        <f t="shared" si="6"/>
        <v>2</v>
      </c>
      <c r="T12" s="4" t="str">
        <f t="shared" si="2"/>
        <v>MODERATO</v>
      </c>
      <c r="U12" s="22">
        <f t="shared" si="3"/>
        <v>2</v>
      </c>
      <c r="V12" s="23">
        <f t="shared" si="0"/>
        <v>2</v>
      </c>
      <c r="W12" s="161"/>
      <c r="X12" s="164"/>
      <c r="Y12" s="199"/>
      <c r="Z12" s="200"/>
      <c r="AA12" s="134"/>
      <c r="AB12" s="164"/>
      <c r="AC12" s="164"/>
      <c r="AD12" s="164"/>
      <c r="AE12" s="164"/>
      <c r="AF12" s="164"/>
      <c r="AG12" s="202"/>
      <c r="AH12" s="189"/>
      <c r="AI12" s="138"/>
      <c r="AJ12" s="173"/>
      <c r="AK12" s="138"/>
      <c r="AL12" s="138"/>
      <c r="AM12" s="127"/>
      <c r="AN12" s="274"/>
    </row>
    <row r="13" spans="1:40" ht="107.4" customHeight="1" x14ac:dyDescent="0.25">
      <c r="A13" s="146"/>
      <c r="B13" s="194"/>
      <c r="C13" s="221"/>
      <c r="D13" s="159"/>
      <c r="E13" s="219"/>
      <c r="F13" s="156"/>
      <c r="G13" s="156"/>
      <c r="H13" s="156"/>
      <c r="I13" s="156"/>
      <c r="J13" s="156"/>
      <c r="K13" s="156"/>
      <c r="L13" s="156"/>
      <c r="M13" s="156"/>
      <c r="N13" s="156"/>
      <c r="O13" s="97" t="s">
        <v>82</v>
      </c>
      <c r="P13" s="4" t="s">
        <v>52</v>
      </c>
      <c r="Q13" s="4" t="s">
        <v>48</v>
      </c>
      <c r="R13" s="4">
        <f t="shared" si="5"/>
        <v>2</v>
      </c>
      <c r="S13" s="4">
        <f t="shared" si="6"/>
        <v>2</v>
      </c>
      <c r="T13" s="4" t="str">
        <f t="shared" si="2"/>
        <v>MODERATO</v>
      </c>
      <c r="U13" s="22">
        <f t="shared" si="3"/>
        <v>2</v>
      </c>
      <c r="V13" s="23">
        <f t="shared" si="0"/>
        <v>2</v>
      </c>
      <c r="W13" s="162"/>
      <c r="X13" s="165"/>
      <c r="Y13" s="199"/>
      <c r="Z13" s="200"/>
      <c r="AA13" s="135"/>
      <c r="AB13" s="165"/>
      <c r="AC13" s="165"/>
      <c r="AD13" s="165"/>
      <c r="AE13" s="165"/>
      <c r="AF13" s="165"/>
      <c r="AG13" s="202"/>
      <c r="AH13" s="189"/>
      <c r="AI13" s="138"/>
      <c r="AJ13" s="173"/>
      <c r="AK13" s="138"/>
      <c r="AL13" s="138"/>
      <c r="AM13" s="128"/>
      <c r="AN13" s="274"/>
    </row>
    <row r="14" spans="1:40" ht="77.400000000000006" customHeight="1" x14ac:dyDescent="0.25">
      <c r="A14" s="146"/>
      <c r="B14" s="194"/>
      <c r="C14" s="195" t="s">
        <v>83</v>
      </c>
      <c r="D14" s="157" t="s">
        <v>84</v>
      </c>
      <c r="E14" s="168" t="s">
        <v>65</v>
      </c>
      <c r="F14" s="126" t="s">
        <v>41</v>
      </c>
      <c r="G14" s="126"/>
      <c r="H14" s="126" t="s">
        <v>41</v>
      </c>
      <c r="I14" s="126"/>
      <c r="J14" s="126"/>
      <c r="K14" s="126"/>
      <c r="L14" s="126" t="s">
        <v>41</v>
      </c>
      <c r="M14" s="126" t="s">
        <v>41</v>
      </c>
      <c r="N14" s="126" t="s">
        <v>41</v>
      </c>
      <c r="O14" s="97" t="s">
        <v>85</v>
      </c>
      <c r="P14" s="4" t="s">
        <v>52</v>
      </c>
      <c r="Q14" s="4" t="s">
        <v>48</v>
      </c>
      <c r="R14" s="4">
        <f t="shared" si="5"/>
        <v>2</v>
      </c>
      <c r="S14" s="4">
        <f t="shared" si="6"/>
        <v>2</v>
      </c>
      <c r="T14" s="4" t="str">
        <f>IF((AND((R14*S14)&gt;0,(R14*S14)&lt;3)),"BASSO",IF((R14*S14)&gt;=12,"MOLTO ELEVATO",IF(AND((R14*S14)&gt;=8,(R14*S14)&lt;12),"ELEVATO",IF((AND((R14*S14)&gt;=3,(R14*S14)&lt;8)),"MODERATO","N.A."))))</f>
        <v>MODERATO</v>
      </c>
      <c r="U14" s="22">
        <f t="shared" si="3"/>
        <v>2</v>
      </c>
      <c r="V14" s="23">
        <f t="shared" si="0"/>
        <v>2</v>
      </c>
      <c r="W14" s="160">
        <f>ROUND(AVERAGEA(U14:U15),0)</f>
        <v>2</v>
      </c>
      <c r="X14" s="163" t="str">
        <f>IF(W14=1,"BASSO",IF(W14=2,"MODERATO",IF(W14=3,"ELEVATO",IF(W14=4,"MOLTO ELEVATO"))))</f>
        <v>MODERATO</v>
      </c>
      <c r="Y14" s="192" t="s">
        <v>86</v>
      </c>
      <c r="Z14" s="157" t="s">
        <v>87</v>
      </c>
      <c r="AA14" s="129" t="s">
        <v>88</v>
      </c>
      <c r="AB14" s="163" t="s">
        <v>43</v>
      </c>
      <c r="AC14" s="163" t="s">
        <v>48</v>
      </c>
      <c r="AD14" s="163">
        <f t="shared" si="9"/>
        <v>1</v>
      </c>
      <c r="AE14" s="163">
        <f t="shared" si="10"/>
        <v>2</v>
      </c>
      <c r="AF14" s="163" t="str">
        <f t="shared" si="8"/>
        <v>BASSO</v>
      </c>
      <c r="AG14" s="197" t="s">
        <v>342</v>
      </c>
      <c r="AH14" s="157" t="s">
        <v>341</v>
      </c>
      <c r="AI14" s="170" t="s">
        <v>342</v>
      </c>
      <c r="AJ14" s="130" t="s">
        <v>317</v>
      </c>
      <c r="AK14" s="142" t="s">
        <v>78</v>
      </c>
      <c r="AL14" s="139" t="s">
        <v>370</v>
      </c>
      <c r="AM14" s="129" t="s">
        <v>321</v>
      </c>
      <c r="AN14" s="275"/>
    </row>
    <row r="15" spans="1:40" ht="80.400000000000006" customHeight="1" x14ac:dyDescent="0.25">
      <c r="A15" s="147"/>
      <c r="B15" s="194"/>
      <c r="C15" s="196"/>
      <c r="D15" s="158"/>
      <c r="E15" s="169"/>
      <c r="F15" s="155"/>
      <c r="G15" s="155"/>
      <c r="H15" s="155"/>
      <c r="I15" s="155"/>
      <c r="J15" s="155"/>
      <c r="K15" s="155"/>
      <c r="L15" s="155"/>
      <c r="M15" s="156"/>
      <c r="N15" s="155"/>
      <c r="O15" s="98" t="s">
        <v>89</v>
      </c>
      <c r="P15" s="4" t="s">
        <v>52</v>
      </c>
      <c r="Q15" s="4" t="s">
        <v>48</v>
      </c>
      <c r="R15" s="4">
        <f t="shared" si="5"/>
        <v>2</v>
      </c>
      <c r="S15" s="4">
        <f t="shared" si="6"/>
        <v>2</v>
      </c>
      <c r="T15" s="4" t="str">
        <f>IF((AND((R15*S15)&gt;0,(R15*S15)&lt;3)),"BASSO",IF((R15*S15)&gt;=12,"MOLTO ELEVATO",IF(AND((R15*S15)&gt;=8,(R15*S15)&lt;12),"ELEVATO",IF((AND((R15*S15)&gt;=3,(R15*S15)&lt;8)),"MODERATO","N.A."))))</f>
        <v>MODERATO</v>
      </c>
      <c r="U15" s="22">
        <f t="shared" si="3"/>
        <v>2</v>
      </c>
      <c r="V15" s="23">
        <f t="shared" si="0"/>
        <v>2</v>
      </c>
      <c r="W15" s="161"/>
      <c r="X15" s="164"/>
      <c r="Y15" s="200"/>
      <c r="Z15" s="200"/>
      <c r="AA15" s="128"/>
      <c r="AB15" s="164"/>
      <c r="AC15" s="164"/>
      <c r="AD15" s="164"/>
      <c r="AE15" s="164"/>
      <c r="AF15" s="164"/>
      <c r="AG15" s="198"/>
      <c r="AH15" s="159"/>
      <c r="AI15" s="143"/>
      <c r="AJ15" s="173"/>
      <c r="AK15" s="143"/>
      <c r="AL15" s="134"/>
      <c r="AM15" s="128"/>
      <c r="AN15" s="276"/>
    </row>
    <row r="16" spans="1:40" ht="58.2" customHeight="1" x14ac:dyDescent="0.25">
      <c r="A16" s="145">
        <v>3</v>
      </c>
      <c r="B16" s="193" t="s">
        <v>90</v>
      </c>
      <c r="C16" s="195" t="s">
        <v>91</v>
      </c>
      <c r="D16" s="187" t="s">
        <v>92</v>
      </c>
      <c r="E16" s="192" t="s">
        <v>65</v>
      </c>
      <c r="F16" s="126"/>
      <c r="G16" s="126" t="s">
        <v>41</v>
      </c>
      <c r="H16" s="126" t="s">
        <v>41</v>
      </c>
      <c r="I16" s="126" t="s">
        <v>41</v>
      </c>
      <c r="J16" s="126"/>
      <c r="K16" s="126"/>
      <c r="L16" s="126"/>
      <c r="M16" s="49"/>
      <c r="N16" s="126"/>
      <c r="O16" s="98" t="s">
        <v>93</v>
      </c>
      <c r="P16" s="4" t="s">
        <v>43</v>
      </c>
      <c r="Q16" s="4" t="s">
        <v>67</v>
      </c>
      <c r="R16" s="4">
        <f t="shared" si="5"/>
        <v>1</v>
      </c>
      <c r="S16" s="4">
        <f t="shared" si="6"/>
        <v>1</v>
      </c>
      <c r="T16" s="4" t="str">
        <f t="shared" si="2"/>
        <v>BASSO</v>
      </c>
      <c r="U16" s="22">
        <f t="shared" si="3"/>
        <v>1</v>
      </c>
      <c r="V16" s="23">
        <f t="shared" si="0"/>
        <v>1</v>
      </c>
      <c r="W16" s="160">
        <f>ROUND(AVERAGEA(U16:U17),0)</f>
        <v>1</v>
      </c>
      <c r="X16" s="163" t="str">
        <f>IF(W16=1,"BASSO",IF(W16=2,"MODERATO",IF(W16=3,"ELEVATO",IF(W16=4,"MOLTO ELEVATO"))))</f>
        <v>BASSO</v>
      </c>
      <c r="Y16" s="168" t="s">
        <v>94</v>
      </c>
      <c r="Z16" s="192" t="s">
        <v>95</v>
      </c>
      <c r="AA16" s="192" t="s">
        <v>96</v>
      </c>
      <c r="AB16" s="163" t="s">
        <v>43</v>
      </c>
      <c r="AC16" s="163" t="s">
        <v>67</v>
      </c>
      <c r="AD16" s="163">
        <f t="shared" si="9"/>
        <v>1</v>
      </c>
      <c r="AE16" s="163">
        <f t="shared" si="10"/>
        <v>1</v>
      </c>
      <c r="AF16" s="163" t="str">
        <f t="shared" si="8"/>
        <v>BASSO</v>
      </c>
      <c r="AG16" s="197" t="s">
        <v>342</v>
      </c>
      <c r="AH16" s="157" t="s">
        <v>341</v>
      </c>
      <c r="AI16" s="170" t="s">
        <v>342</v>
      </c>
      <c r="AJ16" s="152" t="s">
        <v>317</v>
      </c>
      <c r="AK16" s="139" t="s">
        <v>322</v>
      </c>
      <c r="AL16" s="136" t="s">
        <v>72</v>
      </c>
      <c r="AM16" s="129" t="s">
        <v>347</v>
      </c>
      <c r="AN16" s="140" t="s">
        <v>344</v>
      </c>
    </row>
    <row r="17" spans="1:40" ht="52.95" customHeight="1" x14ac:dyDescent="0.25">
      <c r="A17" s="146"/>
      <c r="B17" s="194"/>
      <c r="C17" s="196"/>
      <c r="D17" s="169"/>
      <c r="E17" s="158"/>
      <c r="F17" s="155"/>
      <c r="G17" s="155"/>
      <c r="H17" s="155"/>
      <c r="I17" s="155"/>
      <c r="J17" s="155"/>
      <c r="K17" s="155"/>
      <c r="L17" s="155"/>
      <c r="M17" s="74"/>
      <c r="N17" s="155"/>
      <c r="O17" s="98" t="s">
        <v>97</v>
      </c>
      <c r="P17" s="4" t="s">
        <v>43</v>
      </c>
      <c r="Q17" s="4" t="s">
        <v>67</v>
      </c>
      <c r="R17" s="4">
        <f t="shared" si="5"/>
        <v>1</v>
      </c>
      <c r="S17" s="4">
        <f t="shared" si="6"/>
        <v>1</v>
      </c>
      <c r="T17" s="4" t="str">
        <f t="shared" si="2"/>
        <v>BASSO</v>
      </c>
      <c r="U17" s="22">
        <f t="shared" si="3"/>
        <v>1</v>
      </c>
      <c r="V17" s="23">
        <f t="shared" si="0"/>
        <v>1</v>
      </c>
      <c r="W17" s="161"/>
      <c r="X17" s="164"/>
      <c r="Y17" s="169"/>
      <c r="Z17" s="158"/>
      <c r="AA17" s="158"/>
      <c r="AB17" s="164"/>
      <c r="AC17" s="164"/>
      <c r="AD17" s="164"/>
      <c r="AE17" s="164"/>
      <c r="AF17" s="164"/>
      <c r="AG17" s="198"/>
      <c r="AH17" s="159"/>
      <c r="AI17" s="143"/>
      <c r="AJ17" s="171"/>
      <c r="AK17" s="134"/>
      <c r="AL17" s="141"/>
      <c r="AM17" s="128"/>
      <c r="AN17" s="140"/>
    </row>
    <row r="18" spans="1:40" ht="132.6" customHeight="1" x14ac:dyDescent="0.25">
      <c r="A18" s="146"/>
      <c r="B18" s="194"/>
      <c r="C18" s="224" t="s">
        <v>98</v>
      </c>
      <c r="D18" s="157" t="s">
        <v>99</v>
      </c>
      <c r="E18" s="192" t="s">
        <v>65</v>
      </c>
      <c r="F18" s="129"/>
      <c r="G18" s="129" t="s">
        <v>41</v>
      </c>
      <c r="H18" s="140" t="s">
        <v>41</v>
      </c>
      <c r="I18" s="140"/>
      <c r="J18" s="167"/>
      <c r="K18" s="167" t="s">
        <v>41</v>
      </c>
      <c r="L18" s="167" t="s">
        <v>41</v>
      </c>
      <c r="M18" s="126" t="s">
        <v>41</v>
      </c>
      <c r="N18" s="140" t="s">
        <v>41</v>
      </c>
      <c r="O18" s="98" t="s">
        <v>100</v>
      </c>
      <c r="P18" s="4" t="s">
        <v>52</v>
      </c>
      <c r="Q18" s="4" t="s">
        <v>48</v>
      </c>
      <c r="R18" s="4">
        <f t="shared" si="5"/>
        <v>2</v>
      </c>
      <c r="S18" s="4">
        <f t="shared" si="6"/>
        <v>2</v>
      </c>
      <c r="T18" s="4" t="str">
        <f t="shared" si="2"/>
        <v>MODERATO</v>
      </c>
      <c r="U18" s="22">
        <f t="shared" si="3"/>
        <v>2</v>
      </c>
      <c r="V18" s="23">
        <f t="shared" si="0"/>
        <v>2</v>
      </c>
      <c r="W18" s="160">
        <f>ROUND(AVERAGEA(U18:U19),0)</f>
        <v>2</v>
      </c>
      <c r="X18" s="163" t="str">
        <f t="shared" si="7"/>
        <v>MODERATO</v>
      </c>
      <c r="Y18" s="192" t="s">
        <v>58</v>
      </c>
      <c r="Z18" s="192" t="s">
        <v>101</v>
      </c>
      <c r="AA18" s="126" t="s">
        <v>88</v>
      </c>
      <c r="AB18" s="163" t="s">
        <v>43</v>
      </c>
      <c r="AC18" s="163" t="s">
        <v>48</v>
      </c>
      <c r="AD18" s="163">
        <f t="shared" si="9"/>
        <v>1</v>
      </c>
      <c r="AE18" s="163">
        <f t="shared" si="10"/>
        <v>2</v>
      </c>
      <c r="AF18" s="163" t="str">
        <f t="shared" si="8"/>
        <v>BASSO</v>
      </c>
      <c r="AG18" s="197" t="s">
        <v>342</v>
      </c>
      <c r="AH18" s="157" t="s">
        <v>341</v>
      </c>
      <c r="AI18" s="170" t="s">
        <v>342</v>
      </c>
      <c r="AJ18" s="152" t="s">
        <v>317</v>
      </c>
      <c r="AK18" s="142" t="s">
        <v>78</v>
      </c>
      <c r="AL18" s="142" t="s">
        <v>102</v>
      </c>
      <c r="AM18" s="129" t="s">
        <v>350</v>
      </c>
      <c r="AN18" s="140" t="s">
        <v>345</v>
      </c>
    </row>
    <row r="19" spans="1:40" ht="144.6" customHeight="1" x14ac:dyDescent="0.25">
      <c r="A19" s="146"/>
      <c r="B19" s="194"/>
      <c r="C19" s="225"/>
      <c r="D19" s="159"/>
      <c r="E19" s="159"/>
      <c r="F19" s="128"/>
      <c r="G19" s="128"/>
      <c r="H19" s="140"/>
      <c r="I19" s="140"/>
      <c r="J19" s="167"/>
      <c r="K19" s="167"/>
      <c r="L19" s="167"/>
      <c r="M19" s="156"/>
      <c r="N19" s="140"/>
      <c r="O19" s="100" t="s">
        <v>103</v>
      </c>
      <c r="P19" s="4" t="s">
        <v>52</v>
      </c>
      <c r="Q19" s="4" t="s">
        <v>48</v>
      </c>
      <c r="R19" s="4">
        <f t="shared" si="5"/>
        <v>2</v>
      </c>
      <c r="S19" s="4">
        <f t="shared" si="6"/>
        <v>2</v>
      </c>
      <c r="T19" s="4" t="str">
        <f t="shared" si="2"/>
        <v>MODERATO</v>
      </c>
      <c r="U19" s="22">
        <f t="shared" si="3"/>
        <v>2</v>
      </c>
      <c r="V19" s="23">
        <f t="shared" si="0"/>
        <v>2</v>
      </c>
      <c r="W19" s="162"/>
      <c r="X19" s="165"/>
      <c r="Y19" s="203"/>
      <c r="Z19" s="206"/>
      <c r="AA19" s="156"/>
      <c r="AB19" s="165"/>
      <c r="AC19" s="165"/>
      <c r="AD19" s="165"/>
      <c r="AE19" s="165"/>
      <c r="AF19" s="165"/>
      <c r="AG19" s="198"/>
      <c r="AH19" s="159"/>
      <c r="AI19" s="144"/>
      <c r="AJ19" s="171"/>
      <c r="AK19" s="144"/>
      <c r="AL19" s="144"/>
      <c r="AM19" s="128"/>
      <c r="AN19" s="140"/>
    </row>
    <row r="20" spans="1:40" ht="54.6" customHeight="1" x14ac:dyDescent="0.25">
      <c r="A20" s="146"/>
      <c r="B20" s="194"/>
      <c r="C20" s="195" t="s">
        <v>104</v>
      </c>
      <c r="D20" s="157" t="s">
        <v>105</v>
      </c>
      <c r="E20" s="192" t="s">
        <v>65</v>
      </c>
      <c r="F20" s="129" t="s">
        <v>41</v>
      </c>
      <c r="G20" s="129" t="s">
        <v>41</v>
      </c>
      <c r="H20" s="129" t="s">
        <v>41</v>
      </c>
      <c r="I20" s="129" t="s">
        <v>41</v>
      </c>
      <c r="J20" s="129"/>
      <c r="K20" s="129" t="s">
        <v>41</v>
      </c>
      <c r="L20" s="129"/>
      <c r="M20" s="129" t="s">
        <v>41</v>
      </c>
      <c r="N20" s="129" t="s">
        <v>41</v>
      </c>
      <c r="O20" s="98" t="s">
        <v>106</v>
      </c>
      <c r="P20" s="4" t="s">
        <v>52</v>
      </c>
      <c r="Q20" s="4" t="s">
        <v>44</v>
      </c>
      <c r="R20" s="4">
        <f t="shared" si="5"/>
        <v>2</v>
      </c>
      <c r="S20" s="4">
        <f t="shared" si="6"/>
        <v>3</v>
      </c>
      <c r="T20" s="4" t="str">
        <f t="shared" si="2"/>
        <v>MODERATO</v>
      </c>
      <c r="U20" s="22">
        <f t="shared" si="3"/>
        <v>2</v>
      </c>
      <c r="V20" s="23">
        <f t="shared" si="0"/>
        <v>2</v>
      </c>
      <c r="W20" s="160">
        <f>ROUND(AVERAGEA(U20:U21),0)</f>
        <v>2</v>
      </c>
      <c r="X20" s="163" t="str">
        <f t="shared" si="7"/>
        <v>MODERATO</v>
      </c>
      <c r="Y20" s="192" t="s">
        <v>58</v>
      </c>
      <c r="Z20" s="157" t="s">
        <v>107</v>
      </c>
      <c r="AA20" s="126" t="s">
        <v>108</v>
      </c>
      <c r="AB20" s="163" t="s">
        <v>43</v>
      </c>
      <c r="AC20" s="163" t="s">
        <v>48</v>
      </c>
      <c r="AD20" s="163">
        <f t="shared" si="9"/>
        <v>1</v>
      </c>
      <c r="AE20" s="163">
        <f t="shared" si="10"/>
        <v>2</v>
      </c>
      <c r="AF20" s="163" t="str">
        <f t="shared" si="8"/>
        <v>BASSO</v>
      </c>
      <c r="AG20" s="197" t="s">
        <v>342</v>
      </c>
      <c r="AH20" s="172" t="s">
        <v>341</v>
      </c>
      <c r="AI20" s="133" t="s">
        <v>342</v>
      </c>
      <c r="AJ20" s="130" t="s">
        <v>317</v>
      </c>
      <c r="AK20" s="139" t="s">
        <v>109</v>
      </c>
      <c r="AL20" s="130" t="s">
        <v>351</v>
      </c>
      <c r="AM20" s="129" t="s">
        <v>323</v>
      </c>
      <c r="AN20" s="148"/>
    </row>
    <row r="21" spans="1:40" ht="58.2" customHeight="1" x14ac:dyDescent="0.25">
      <c r="A21" s="146"/>
      <c r="B21" s="194"/>
      <c r="C21" s="196"/>
      <c r="D21" s="158"/>
      <c r="E21" s="158"/>
      <c r="F21" s="127"/>
      <c r="G21" s="127"/>
      <c r="H21" s="127"/>
      <c r="I21" s="127"/>
      <c r="J21" s="127"/>
      <c r="K21" s="127"/>
      <c r="L21" s="127"/>
      <c r="M21" s="128"/>
      <c r="N21" s="127"/>
      <c r="O21" s="98" t="s">
        <v>103</v>
      </c>
      <c r="P21" s="4" t="s">
        <v>52</v>
      </c>
      <c r="Q21" s="4" t="s">
        <v>44</v>
      </c>
      <c r="R21" s="4">
        <f t="shared" si="5"/>
        <v>2</v>
      </c>
      <c r="S21" s="4">
        <f t="shared" si="6"/>
        <v>3</v>
      </c>
      <c r="T21" s="4" t="str">
        <f t="shared" si="2"/>
        <v>MODERATO</v>
      </c>
      <c r="U21" s="22">
        <f t="shared" si="3"/>
        <v>2</v>
      </c>
      <c r="V21" s="23">
        <f t="shared" si="0"/>
        <v>2</v>
      </c>
      <c r="W21" s="161"/>
      <c r="X21" s="164"/>
      <c r="Y21" s="158"/>
      <c r="Z21" s="158"/>
      <c r="AA21" s="128"/>
      <c r="AB21" s="164"/>
      <c r="AC21" s="164"/>
      <c r="AD21" s="164"/>
      <c r="AE21" s="164"/>
      <c r="AF21" s="164"/>
      <c r="AG21" s="198"/>
      <c r="AH21" s="207"/>
      <c r="AI21" s="134"/>
      <c r="AJ21" s="173"/>
      <c r="AK21" s="175"/>
      <c r="AL21" s="131"/>
      <c r="AM21" s="127"/>
      <c r="AN21" s="149"/>
    </row>
    <row r="22" spans="1:40" ht="129" customHeight="1" x14ac:dyDescent="0.25">
      <c r="A22" s="146"/>
      <c r="B22" s="194"/>
      <c r="C22" s="60" t="s">
        <v>111</v>
      </c>
      <c r="D22" s="28" t="s">
        <v>112</v>
      </c>
      <c r="E22" s="41" t="s">
        <v>65</v>
      </c>
      <c r="F22" s="29"/>
      <c r="G22" s="29" t="s">
        <v>41</v>
      </c>
      <c r="H22" s="29" t="s">
        <v>41</v>
      </c>
      <c r="I22" s="29"/>
      <c r="J22" s="29"/>
      <c r="K22" s="49" t="s">
        <v>41</v>
      </c>
      <c r="L22" s="49"/>
      <c r="M22" s="49" t="s">
        <v>41</v>
      </c>
      <c r="N22" s="49" t="s">
        <v>41</v>
      </c>
      <c r="O22" s="98" t="s">
        <v>103</v>
      </c>
      <c r="P22" s="4" t="s">
        <v>57</v>
      </c>
      <c r="Q22" s="4" t="s">
        <v>48</v>
      </c>
      <c r="R22" s="4">
        <f t="shared" si="5"/>
        <v>3</v>
      </c>
      <c r="S22" s="4">
        <f t="shared" si="6"/>
        <v>2</v>
      </c>
      <c r="T22" s="4" t="str">
        <f t="shared" si="2"/>
        <v>MODERATO</v>
      </c>
      <c r="U22" s="22">
        <f t="shared" si="3"/>
        <v>2</v>
      </c>
      <c r="V22" s="23">
        <f t="shared" si="0"/>
        <v>2</v>
      </c>
      <c r="W22" s="50">
        <f>ROUND(AVERAGEA(U22:U22),0)</f>
        <v>2</v>
      </c>
      <c r="X22" s="46" t="str">
        <f t="shared" si="7"/>
        <v>MODERATO</v>
      </c>
      <c r="Y22" s="41" t="s">
        <v>113</v>
      </c>
      <c r="Z22" s="31" t="s">
        <v>114</v>
      </c>
      <c r="AA22" s="45" t="s">
        <v>108</v>
      </c>
      <c r="AB22" s="46" t="s">
        <v>43</v>
      </c>
      <c r="AC22" s="46" t="s">
        <v>48</v>
      </c>
      <c r="AD22" s="46">
        <f t="shared" si="9"/>
        <v>1</v>
      </c>
      <c r="AE22" s="46">
        <f t="shared" si="10"/>
        <v>2</v>
      </c>
      <c r="AF22" s="46" t="str">
        <f t="shared" si="8"/>
        <v>BASSO</v>
      </c>
      <c r="AG22" s="114" t="s">
        <v>342</v>
      </c>
      <c r="AH22" s="47" t="s">
        <v>341</v>
      </c>
      <c r="AI22" s="33" t="s">
        <v>342</v>
      </c>
      <c r="AJ22" s="116" t="s">
        <v>317</v>
      </c>
      <c r="AK22" s="176"/>
      <c r="AL22" s="132"/>
      <c r="AM22" s="128"/>
      <c r="AN22" s="150"/>
    </row>
    <row r="23" spans="1:40" ht="76.95" customHeight="1" x14ac:dyDescent="0.25">
      <c r="A23" s="39">
        <v>4</v>
      </c>
      <c r="B23" s="58" t="s">
        <v>116</v>
      </c>
      <c r="C23" s="61" t="s">
        <v>117</v>
      </c>
      <c r="D23" s="36" t="s">
        <v>118</v>
      </c>
      <c r="E23" s="32" t="s">
        <v>119</v>
      </c>
      <c r="F23" s="30"/>
      <c r="G23" s="30" t="s">
        <v>41</v>
      </c>
      <c r="H23" s="30" t="s">
        <v>41</v>
      </c>
      <c r="I23" s="30"/>
      <c r="J23" s="30"/>
      <c r="K23" s="40" t="s">
        <v>41</v>
      </c>
      <c r="L23" s="40"/>
      <c r="M23" s="40" t="s">
        <v>41</v>
      </c>
      <c r="N23" s="40"/>
      <c r="O23" s="100" t="s">
        <v>120</v>
      </c>
      <c r="P23" s="4" t="s">
        <v>57</v>
      </c>
      <c r="Q23" s="4" t="s">
        <v>44</v>
      </c>
      <c r="R23" s="4">
        <f t="shared" si="5"/>
        <v>3</v>
      </c>
      <c r="S23" s="4">
        <f t="shared" si="6"/>
        <v>3</v>
      </c>
      <c r="T23" s="4" t="str">
        <f t="shared" si="2"/>
        <v>ELEVATO</v>
      </c>
      <c r="U23" s="22">
        <f t="shared" si="3"/>
        <v>3</v>
      </c>
      <c r="V23" s="23">
        <f t="shared" si="0"/>
        <v>3</v>
      </c>
      <c r="W23" s="50">
        <f>ROUND(AVERAGEA(U23:U23),0)</f>
        <v>3</v>
      </c>
      <c r="X23" s="46" t="str">
        <f t="shared" si="7"/>
        <v>ELEVATO</v>
      </c>
      <c r="Y23" s="32" t="s">
        <v>121</v>
      </c>
      <c r="Z23" s="82" t="s">
        <v>122</v>
      </c>
      <c r="AA23" s="71" t="s">
        <v>123</v>
      </c>
      <c r="AB23" s="4" t="s">
        <v>43</v>
      </c>
      <c r="AC23" s="4" t="s">
        <v>48</v>
      </c>
      <c r="AD23" s="46">
        <f t="shared" si="9"/>
        <v>1</v>
      </c>
      <c r="AE23" s="46">
        <f t="shared" si="10"/>
        <v>2</v>
      </c>
      <c r="AF23" s="46" t="str">
        <f t="shared" si="8"/>
        <v>BASSO</v>
      </c>
      <c r="AG23" s="114" t="s">
        <v>342</v>
      </c>
      <c r="AH23" s="47" t="s">
        <v>341</v>
      </c>
      <c r="AI23" s="33" t="s">
        <v>342</v>
      </c>
      <c r="AJ23" s="57" t="s">
        <v>317</v>
      </c>
      <c r="AK23" s="51" t="s">
        <v>352</v>
      </c>
      <c r="AL23" s="51" t="s">
        <v>353</v>
      </c>
      <c r="AM23" s="30" t="s">
        <v>352</v>
      </c>
      <c r="AN23" s="19"/>
    </row>
    <row r="24" spans="1:40" ht="97.5" customHeight="1" x14ac:dyDescent="0.25">
      <c r="A24" s="145">
        <v>5</v>
      </c>
      <c r="B24" s="193" t="s">
        <v>124</v>
      </c>
      <c r="C24" s="224" t="s">
        <v>125</v>
      </c>
      <c r="D24" s="157" t="s">
        <v>126</v>
      </c>
      <c r="E24" s="192" t="s">
        <v>65</v>
      </c>
      <c r="F24" s="129" t="s">
        <v>41</v>
      </c>
      <c r="G24" s="129" t="s">
        <v>41</v>
      </c>
      <c r="H24" s="140" t="s">
        <v>41</v>
      </c>
      <c r="I24" s="140"/>
      <c r="J24" s="167"/>
      <c r="K24" s="167" t="s">
        <v>41</v>
      </c>
      <c r="L24" s="167"/>
      <c r="M24" s="126" t="s">
        <v>41</v>
      </c>
      <c r="N24" s="140"/>
      <c r="O24" s="100" t="s">
        <v>127</v>
      </c>
      <c r="P24" s="4" t="s">
        <v>52</v>
      </c>
      <c r="Q24" s="4" t="s">
        <v>48</v>
      </c>
      <c r="R24" s="4">
        <f t="shared" ref="R24:R29" si="11">IF(P24="Remota",1,IF(P24="Bassa",2,IF(P24="Media",3,IF(P24="Alta",4))))</f>
        <v>2</v>
      </c>
      <c r="S24" s="4">
        <f t="shared" ref="S24:S29" si="12">IF(Q24="Lieve",1,IF(Q24="Medio",2,IF(Q24="Alto",3,IF(Q24="Critico",4))))</f>
        <v>2</v>
      </c>
      <c r="T24" s="4" t="str">
        <f t="shared" ref="T24:T29" si="13">IF((AND((R24*S24)&gt;0,(R24*S24)&lt;3)),"BASSO",IF((R24*S24)&gt;=12,"MOLTO ELEVATO",IF(AND((R24*S24)&gt;=8,(R24*S24)&lt;12),"ELEVATO",IF((AND((R24*S24)&gt;=3,(R24*S24)&lt;8)),"MODERATO","N.A."))))</f>
        <v>MODERATO</v>
      </c>
      <c r="U24" s="22">
        <f t="shared" ref="U24:U29" si="14">IF(T24="MODERATO",2,IF(T24="BASSO",1,IF(T24="ELEVATO",3,IF(T24="MOLTO ELEVATO",4))))</f>
        <v>2</v>
      </c>
      <c r="V24" s="23">
        <f t="shared" ref="V24:V27" si="15">VALUE(U24)</f>
        <v>2</v>
      </c>
      <c r="W24" s="160">
        <f>ROUND(AVERAGEA(U24:U25),0)</f>
        <v>2</v>
      </c>
      <c r="X24" s="163" t="str">
        <f t="shared" ref="X24" si="16">IF(W24=1,"BASSO",IF(W24=2,"MODERATO",IF(W24=3,"ELEVATO",IF(W24=4,"MOLTO ELEVATO"))))</f>
        <v>MODERATO</v>
      </c>
      <c r="Y24" s="192" t="s">
        <v>121</v>
      </c>
      <c r="Z24" s="192" t="s">
        <v>107</v>
      </c>
      <c r="AA24" s="139" t="s">
        <v>375</v>
      </c>
      <c r="AB24" s="163" t="s">
        <v>43</v>
      </c>
      <c r="AC24" s="163" t="s">
        <v>48</v>
      </c>
      <c r="AD24" s="163">
        <f t="shared" ref="AD24" si="17">IF(AB24="Remota",1,IF(AB24="Bassa",2,IF(AB24="Media",3,IF(AB24="Alta",4))))</f>
        <v>1</v>
      </c>
      <c r="AE24" s="163">
        <f t="shared" ref="AE24" si="18">IF(AC24="Lieve",1,IF(AC24="Medio",2,IF(AC24="Alto",3,IF(AC24="Critico",4))))</f>
        <v>2</v>
      </c>
      <c r="AF24" s="163" t="str">
        <f t="shared" ref="AF24" si="19">IF((AND((AD24*AE24)&gt;0,(AD24*AE24)&lt;3)),"BASSO",IF((AD24*AE24)&gt;=12,"MOLTO ELEVATO",IF(AND((AD24*AE24)&gt;=8,(AD24*AE24)&lt;12),"ELEVATO",IF((AND((AD24*AE24)&gt;=3,(AD24*AE24)&lt;8)),"MODERATO","N.A."))))</f>
        <v>BASSO</v>
      </c>
      <c r="AG24" s="197" t="s">
        <v>342</v>
      </c>
      <c r="AH24" s="166" t="s">
        <v>341</v>
      </c>
      <c r="AI24" s="170" t="s">
        <v>342</v>
      </c>
      <c r="AJ24" s="152" t="s">
        <v>317</v>
      </c>
      <c r="AK24" s="142" t="s">
        <v>115</v>
      </c>
      <c r="AL24" s="139" t="s">
        <v>371</v>
      </c>
      <c r="AM24" s="129" t="s">
        <v>320</v>
      </c>
      <c r="AN24" s="275"/>
    </row>
    <row r="25" spans="1:40" ht="76.5" customHeight="1" x14ac:dyDescent="0.25">
      <c r="A25" s="146"/>
      <c r="B25" s="194"/>
      <c r="C25" s="225"/>
      <c r="D25" s="159"/>
      <c r="E25" s="159"/>
      <c r="F25" s="128"/>
      <c r="G25" s="128"/>
      <c r="H25" s="140"/>
      <c r="I25" s="140"/>
      <c r="J25" s="167"/>
      <c r="K25" s="167"/>
      <c r="L25" s="167"/>
      <c r="M25" s="156"/>
      <c r="N25" s="140"/>
      <c r="O25" s="98" t="s">
        <v>128</v>
      </c>
      <c r="P25" s="4" t="s">
        <v>52</v>
      </c>
      <c r="Q25" s="4" t="s">
        <v>48</v>
      </c>
      <c r="R25" s="4">
        <f t="shared" si="11"/>
        <v>2</v>
      </c>
      <c r="S25" s="4">
        <f t="shared" si="12"/>
        <v>2</v>
      </c>
      <c r="T25" s="4" t="str">
        <f t="shared" si="13"/>
        <v>MODERATO</v>
      </c>
      <c r="U25" s="22">
        <f t="shared" si="14"/>
        <v>2</v>
      </c>
      <c r="V25" s="23">
        <f t="shared" si="15"/>
        <v>2</v>
      </c>
      <c r="W25" s="162"/>
      <c r="X25" s="165"/>
      <c r="Y25" s="203"/>
      <c r="Z25" s="206"/>
      <c r="AA25" s="176"/>
      <c r="AB25" s="165"/>
      <c r="AC25" s="165"/>
      <c r="AD25" s="165"/>
      <c r="AE25" s="165"/>
      <c r="AF25" s="165"/>
      <c r="AG25" s="198"/>
      <c r="AH25" s="166"/>
      <c r="AI25" s="144"/>
      <c r="AJ25" s="171"/>
      <c r="AK25" s="144"/>
      <c r="AL25" s="135"/>
      <c r="AM25" s="128"/>
      <c r="AN25" s="276"/>
    </row>
    <row r="26" spans="1:40" ht="54.6" customHeight="1" x14ac:dyDescent="0.25">
      <c r="A26" s="146"/>
      <c r="B26" s="194"/>
      <c r="C26" s="60" t="s">
        <v>129</v>
      </c>
      <c r="D26" s="28" t="s">
        <v>130</v>
      </c>
      <c r="E26" s="31" t="s">
        <v>65</v>
      </c>
      <c r="F26" s="29"/>
      <c r="G26" s="29" t="s">
        <v>41</v>
      </c>
      <c r="H26" s="29" t="s">
        <v>41</v>
      </c>
      <c r="I26" s="29"/>
      <c r="J26" s="29"/>
      <c r="K26" s="29" t="s">
        <v>41</v>
      </c>
      <c r="L26" s="29"/>
      <c r="M26" s="29" t="s">
        <v>41</v>
      </c>
      <c r="N26" s="29"/>
      <c r="O26" s="98" t="s">
        <v>131</v>
      </c>
      <c r="P26" s="4" t="s">
        <v>57</v>
      </c>
      <c r="Q26" s="4" t="s">
        <v>44</v>
      </c>
      <c r="R26" s="4">
        <f t="shared" si="11"/>
        <v>3</v>
      </c>
      <c r="S26" s="4">
        <f t="shared" si="12"/>
        <v>3</v>
      </c>
      <c r="T26" s="4" t="str">
        <f t="shared" si="13"/>
        <v>ELEVATO</v>
      </c>
      <c r="U26" s="22">
        <f t="shared" si="14"/>
        <v>3</v>
      </c>
      <c r="V26" s="23">
        <f t="shared" si="15"/>
        <v>3</v>
      </c>
      <c r="W26" s="50">
        <f>ROUND(AVERAGEA(U26:U26),0)</f>
        <v>3</v>
      </c>
      <c r="X26" s="46" t="str">
        <f t="shared" ref="X26:X27" si="20">IF(W26=1,"BASSO",IF(W26=2,"MODERATO",IF(W26=3,"ELEVATO",IF(W26=4,"MOLTO ELEVATO"))))</f>
        <v>ELEVATO</v>
      </c>
      <c r="Y26" s="31" t="s">
        <v>58</v>
      </c>
      <c r="Z26" s="28" t="s">
        <v>132</v>
      </c>
      <c r="AA26" s="123" t="s">
        <v>133</v>
      </c>
      <c r="AB26" s="46" t="s">
        <v>43</v>
      </c>
      <c r="AC26" s="46" t="s">
        <v>48</v>
      </c>
      <c r="AD26" s="46">
        <f t="shared" ref="AD26:AD27" si="21">IF(AB26="Remota",1,IF(AB26="Bassa",2,IF(AB26="Media",3,IF(AB26="Alta",4))))</f>
        <v>1</v>
      </c>
      <c r="AE26" s="46">
        <f t="shared" ref="AE26:AE27" si="22">IF(AC26="Lieve",1,IF(AC26="Medio",2,IF(AC26="Alto",3,IF(AC26="Critico",4))))</f>
        <v>2</v>
      </c>
      <c r="AF26" s="46" t="str">
        <f t="shared" ref="AF26:AF27" si="23">IF((AND((AD26*AE26)&gt;0,(AD26*AE26)&lt;3)),"BASSO",IF((AD26*AE26)&gt;=12,"MOLTO ELEVATO",IF(AND((AD26*AE26)&gt;=8,(AD26*AE26)&lt;12),"ELEVATO",IF((AND((AD26*AE26)&gt;=3,(AD26*AE26)&lt;8)),"MODERATO","N.A."))))</f>
        <v>BASSO</v>
      </c>
      <c r="AG26" s="30" t="s">
        <v>342</v>
      </c>
      <c r="AH26" s="18" t="s">
        <v>341</v>
      </c>
      <c r="AI26" s="33" t="s">
        <v>342</v>
      </c>
      <c r="AJ26" s="115" t="s">
        <v>317</v>
      </c>
      <c r="AK26" s="45" t="s">
        <v>109</v>
      </c>
      <c r="AL26" s="43" t="s">
        <v>110</v>
      </c>
      <c r="AM26" s="29" t="s">
        <v>320</v>
      </c>
      <c r="AN26" s="119"/>
    </row>
    <row r="27" spans="1:40" ht="58.2" customHeight="1" x14ac:dyDescent="0.25">
      <c r="A27" s="146"/>
      <c r="B27" s="194"/>
      <c r="C27" s="61" t="s">
        <v>134</v>
      </c>
      <c r="D27" s="18" t="s">
        <v>135</v>
      </c>
      <c r="E27" s="36" t="s">
        <v>65</v>
      </c>
      <c r="F27" s="30" t="s">
        <v>41</v>
      </c>
      <c r="G27" s="30" t="s">
        <v>41</v>
      </c>
      <c r="H27" s="30" t="s">
        <v>41</v>
      </c>
      <c r="I27" s="30"/>
      <c r="J27" s="30"/>
      <c r="K27" s="30"/>
      <c r="L27" s="30"/>
      <c r="M27" s="30" t="s">
        <v>41</v>
      </c>
      <c r="N27" s="30" t="s">
        <v>41</v>
      </c>
      <c r="O27" s="98" t="s">
        <v>136</v>
      </c>
      <c r="P27" s="4" t="s">
        <v>52</v>
      </c>
      <c r="Q27" s="4" t="s">
        <v>48</v>
      </c>
      <c r="R27" s="4">
        <f t="shared" si="11"/>
        <v>2</v>
      </c>
      <c r="S27" s="4">
        <f t="shared" si="12"/>
        <v>2</v>
      </c>
      <c r="T27" s="4" t="str">
        <f t="shared" si="13"/>
        <v>MODERATO</v>
      </c>
      <c r="U27" s="22">
        <f t="shared" si="14"/>
        <v>2</v>
      </c>
      <c r="V27" s="23">
        <f t="shared" si="15"/>
        <v>2</v>
      </c>
      <c r="W27" s="50">
        <f>ROUND(AVERAGEA(U27:U27),0)</f>
        <v>2</v>
      </c>
      <c r="X27" s="46" t="str">
        <f t="shared" si="20"/>
        <v>MODERATO</v>
      </c>
      <c r="Y27" s="31" t="s">
        <v>137</v>
      </c>
      <c r="Z27" s="18" t="s">
        <v>138</v>
      </c>
      <c r="AA27" s="30" t="s">
        <v>139</v>
      </c>
      <c r="AB27" s="46" t="s">
        <v>43</v>
      </c>
      <c r="AC27" s="46" t="s">
        <v>48</v>
      </c>
      <c r="AD27" s="46">
        <f t="shared" si="21"/>
        <v>1</v>
      </c>
      <c r="AE27" s="46">
        <f t="shared" si="22"/>
        <v>2</v>
      </c>
      <c r="AF27" s="46" t="str">
        <f t="shared" si="23"/>
        <v>BASSO</v>
      </c>
      <c r="AG27" s="30" t="s">
        <v>342</v>
      </c>
      <c r="AH27" s="18" t="s">
        <v>341</v>
      </c>
      <c r="AI27" s="33" t="s">
        <v>342</v>
      </c>
      <c r="AJ27" s="112" t="s">
        <v>317</v>
      </c>
      <c r="AK27" s="45" t="s">
        <v>109</v>
      </c>
      <c r="AL27" s="43" t="s">
        <v>110</v>
      </c>
      <c r="AM27" s="29" t="s">
        <v>320</v>
      </c>
      <c r="AN27" s="119"/>
    </row>
    <row r="28" spans="1:40" ht="79.95" customHeight="1" x14ac:dyDescent="0.25">
      <c r="A28" s="146"/>
      <c r="B28" s="194"/>
      <c r="C28" s="195" t="s">
        <v>140</v>
      </c>
      <c r="D28" s="157" t="s">
        <v>141</v>
      </c>
      <c r="E28" s="168" t="s">
        <v>65</v>
      </c>
      <c r="F28" s="129" t="s">
        <v>41</v>
      </c>
      <c r="G28" s="129" t="s">
        <v>41</v>
      </c>
      <c r="H28" s="129" t="s">
        <v>41</v>
      </c>
      <c r="I28" s="129"/>
      <c r="J28" s="129"/>
      <c r="K28" s="126"/>
      <c r="L28" s="126"/>
      <c r="M28" s="126" t="s">
        <v>41</v>
      </c>
      <c r="N28" s="126"/>
      <c r="O28" s="100" t="s">
        <v>127</v>
      </c>
      <c r="P28" s="4" t="s">
        <v>52</v>
      </c>
      <c r="Q28" s="4" t="s">
        <v>48</v>
      </c>
      <c r="R28" s="4">
        <f t="shared" si="11"/>
        <v>2</v>
      </c>
      <c r="S28" s="4">
        <f t="shared" si="12"/>
        <v>2</v>
      </c>
      <c r="T28" s="4" t="str">
        <f t="shared" si="13"/>
        <v>MODERATO</v>
      </c>
      <c r="U28" s="22">
        <f t="shared" si="14"/>
        <v>2</v>
      </c>
      <c r="V28" s="23">
        <f t="shared" ref="V28:V29" si="24">VALUE(U28)</f>
        <v>2</v>
      </c>
      <c r="W28" s="160">
        <f>ROUND(AVERAGEA(U28:U29),0)</f>
        <v>2</v>
      </c>
      <c r="X28" s="163" t="str">
        <f t="shared" ref="X28" si="25">IF(W28=1,"BASSO",IF(W28=2,"MODERATO",IF(W28=3,"ELEVATO",IF(W28=4,"MOLTO ELEVATO"))))</f>
        <v>MODERATO</v>
      </c>
      <c r="Y28" s="168" t="s">
        <v>58</v>
      </c>
      <c r="Z28" s="157" t="s">
        <v>142</v>
      </c>
      <c r="AA28" s="129" t="s">
        <v>143</v>
      </c>
      <c r="AB28" s="163" t="s">
        <v>43</v>
      </c>
      <c r="AC28" s="163" t="s">
        <v>48</v>
      </c>
      <c r="AD28" s="163">
        <f t="shared" ref="AD28" si="26">IF(AB28="Remota",1,IF(AB28="Bassa",2,IF(AB28="Media",3,IF(AB28="Alta",4))))</f>
        <v>1</v>
      </c>
      <c r="AE28" s="163">
        <f t="shared" ref="AE28" si="27">IF(AC28="Lieve",1,IF(AC28="Medio",2,IF(AC28="Alto",3,IF(AC28="Critico",4))))</f>
        <v>2</v>
      </c>
      <c r="AF28" s="163" t="str">
        <f t="shared" ref="AF28" si="28">IF((AND((AD28*AE28)&gt;0,(AD28*AE28)&lt;3)),"BASSO",IF((AD28*AE28)&gt;=12,"MOLTO ELEVATO",IF(AND((AD28*AE28)&gt;=8,(AD28*AE28)&lt;12),"ELEVATO",IF((AND((AD28*AE28)&gt;=3,(AD28*AE28)&lt;8)),"MODERATO","N.A."))))</f>
        <v>BASSO</v>
      </c>
      <c r="AG28" s="129" t="s">
        <v>342</v>
      </c>
      <c r="AH28" s="166" t="s">
        <v>341</v>
      </c>
      <c r="AI28" s="141" t="s">
        <v>342</v>
      </c>
      <c r="AJ28" s="151" t="s">
        <v>317</v>
      </c>
      <c r="AK28" s="174" t="s">
        <v>144</v>
      </c>
      <c r="AL28" s="139" t="s">
        <v>354</v>
      </c>
      <c r="AM28" s="129" t="s">
        <v>320</v>
      </c>
      <c r="AN28" s="140"/>
    </row>
    <row r="29" spans="1:40" ht="76.95" customHeight="1" x14ac:dyDescent="0.25">
      <c r="A29" s="147"/>
      <c r="B29" s="215"/>
      <c r="C29" s="196"/>
      <c r="D29" s="158"/>
      <c r="E29" s="169"/>
      <c r="F29" s="127"/>
      <c r="G29" s="127"/>
      <c r="H29" s="127"/>
      <c r="I29" s="127"/>
      <c r="J29" s="127"/>
      <c r="K29" s="155"/>
      <c r="L29" s="155"/>
      <c r="M29" s="156"/>
      <c r="N29" s="155"/>
      <c r="O29" s="100" t="s">
        <v>145</v>
      </c>
      <c r="P29" s="4" t="s">
        <v>52</v>
      </c>
      <c r="Q29" s="4" t="s">
        <v>48</v>
      </c>
      <c r="R29" s="4">
        <f t="shared" si="11"/>
        <v>2</v>
      </c>
      <c r="S29" s="4">
        <f t="shared" si="12"/>
        <v>2</v>
      </c>
      <c r="T29" s="4" t="str">
        <f t="shared" si="13"/>
        <v>MODERATO</v>
      </c>
      <c r="U29" s="22">
        <f t="shared" si="14"/>
        <v>2</v>
      </c>
      <c r="V29" s="23">
        <f t="shared" si="24"/>
        <v>2</v>
      </c>
      <c r="W29" s="161"/>
      <c r="X29" s="164"/>
      <c r="Y29" s="169"/>
      <c r="Z29" s="159"/>
      <c r="AA29" s="128"/>
      <c r="AB29" s="164"/>
      <c r="AC29" s="164"/>
      <c r="AD29" s="164"/>
      <c r="AE29" s="164"/>
      <c r="AF29" s="164"/>
      <c r="AG29" s="128"/>
      <c r="AH29" s="172"/>
      <c r="AI29" s="133"/>
      <c r="AJ29" s="152"/>
      <c r="AK29" s="171"/>
      <c r="AL29" s="134"/>
      <c r="AM29" s="128"/>
      <c r="AN29" s="140"/>
    </row>
    <row r="30" spans="1:40" ht="70.95" customHeight="1" x14ac:dyDescent="0.25">
      <c r="A30" s="145">
        <v>6</v>
      </c>
      <c r="B30" s="216" t="s">
        <v>146</v>
      </c>
      <c r="C30" s="62" t="s">
        <v>147</v>
      </c>
      <c r="D30" s="59" t="s">
        <v>324</v>
      </c>
      <c r="E30" s="41" t="s">
        <v>119</v>
      </c>
      <c r="F30" s="44" t="s">
        <v>41</v>
      </c>
      <c r="G30" s="29" t="s">
        <v>41</v>
      </c>
      <c r="H30" s="29"/>
      <c r="I30" s="29"/>
      <c r="J30" s="29" t="s">
        <v>41</v>
      </c>
      <c r="K30" s="44"/>
      <c r="L30" s="44"/>
      <c r="M30" s="44"/>
      <c r="N30" s="49" t="s">
        <v>41</v>
      </c>
      <c r="O30" s="97" t="s">
        <v>148</v>
      </c>
      <c r="P30" s="4" t="s">
        <v>52</v>
      </c>
      <c r="Q30" s="4" t="s">
        <v>149</v>
      </c>
      <c r="R30" s="4">
        <f t="shared" si="5"/>
        <v>2</v>
      </c>
      <c r="S30" s="4">
        <f t="shared" si="6"/>
        <v>4</v>
      </c>
      <c r="T30" s="4" t="str">
        <f t="shared" si="2"/>
        <v>ELEVATO</v>
      </c>
      <c r="U30" s="22">
        <f t="shared" si="3"/>
        <v>3</v>
      </c>
      <c r="V30" s="23">
        <f t="shared" si="0"/>
        <v>3</v>
      </c>
      <c r="W30" s="50">
        <f>ROUND(AVERAGEA(U30:U30),0)</f>
        <v>3</v>
      </c>
      <c r="X30" s="46" t="str">
        <f t="shared" si="7"/>
        <v>ELEVATO</v>
      </c>
      <c r="Y30" s="41" t="s">
        <v>58</v>
      </c>
      <c r="Z30" s="28" t="s">
        <v>150</v>
      </c>
      <c r="AA30" s="114" t="s">
        <v>151</v>
      </c>
      <c r="AB30" s="46" t="s">
        <v>43</v>
      </c>
      <c r="AC30" s="46" t="s">
        <v>48</v>
      </c>
      <c r="AD30" s="46">
        <f t="shared" si="9"/>
        <v>1</v>
      </c>
      <c r="AE30" s="46">
        <f t="shared" si="10"/>
        <v>2</v>
      </c>
      <c r="AF30" s="46" t="str">
        <f t="shared" si="8"/>
        <v>BASSO</v>
      </c>
      <c r="AG30" s="30" t="s">
        <v>342</v>
      </c>
      <c r="AH30" s="48" t="s">
        <v>341</v>
      </c>
      <c r="AI30" s="33" t="s">
        <v>342</v>
      </c>
      <c r="AJ30" s="111" t="s">
        <v>41</v>
      </c>
      <c r="AK30" s="45" t="s">
        <v>152</v>
      </c>
      <c r="AL30" s="43" t="s">
        <v>153</v>
      </c>
      <c r="AM30" s="30" t="s">
        <v>325</v>
      </c>
      <c r="AN30" s="119"/>
    </row>
    <row r="31" spans="1:40" ht="106.2" customHeight="1" x14ac:dyDescent="0.25">
      <c r="A31" s="146"/>
      <c r="B31" s="217"/>
      <c r="C31" s="62" t="s">
        <v>154</v>
      </c>
      <c r="D31" s="31" t="s">
        <v>155</v>
      </c>
      <c r="E31" s="41" t="s">
        <v>156</v>
      </c>
      <c r="F31" s="49"/>
      <c r="G31" s="29" t="s">
        <v>41</v>
      </c>
      <c r="H31" s="29" t="s">
        <v>41</v>
      </c>
      <c r="I31" s="29"/>
      <c r="J31" s="29"/>
      <c r="K31" s="29"/>
      <c r="L31" s="29"/>
      <c r="M31" s="29"/>
      <c r="N31" s="49" t="s">
        <v>41</v>
      </c>
      <c r="O31" s="101" t="s">
        <v>157</v>
      </c>
      <c r="P31" s="4" t="s">
        <v>52</v>
      </c>
      <c r="Q31" s="4" t="s">
        <v>149</v>
      </c>
      <c r="R31" s="4">
        <f t="shared" si="5"/>
        <v>2</v>
      </c>
      <c r="S31" s="4">
        <f t="shared" si="6"/>
        <v>4</v>
      </c>
      <c r="T31" s="4" t="str">
        <f t="shared" si="2"/>
        <v>ELEVATO</v>
      </c>
      <c r="U31" s="22">
        <f t="shared" si="3"/>
        <v>3</v>
      </c>
      <c r="V31" s="23">
        <f t="shared" si="0"/>
        <v>3</v>
      </c>
      <c r="W31" s="50">
        <f>ROUND(AVERAGEA(U31:U31),0)</f>
        <v>3</v>
      </c>
      <c r="X31" s="46" t="str">
        <f t="shared" si="7"/>
        <v>ELEVATO</v>
      </c>
      <c r="Y31" s="28" t="s">
        <v>58</v>
      </c>
      <c r="Z31" s="28" t="s">
        <v>122</v>
      </c>
      <c r="AA31" s="48" t="s">
        <v>158</v>
      </c>
      <c r="AB31" s="46" t="s">
        <v>43</v>
      </c>
      <c r="AC31" s="46" t="s">
        <v>48</v>
      </c>
      <c r="AD31" s="46">
        <f t="shared" si="9"/>
        <v>1</v>
      </c>
      <c r="AE31" s="46">
        <f t="shared" si="10"/>
        <v>2</v>
      </c>
      <c r="AF31" s="46" t="str">
        <f t="shared" si="8"/>
        <v>BASSO</v>
      </c>
      <c r="AG31" s="30" t="s">
        <v>342</v>
      </c>
      <c r="AH31" s="48" t="s">
        <v>341</v>
      </c>
      <c r="AI31" s="33" t="s">
        <v>342</v>
      </c>
      <c r="AJ31" s="111" t="s">
        <v>41</v>
      </c>
      <c r="AK31" s="43" t="s">
        <v>159</v>
      </c>
      <c r="AL31" s="45" t="s">
        <v>355</v>
      </c>
      <c r="AM31" s="29" t="s">
        <v>326</v>
      </c>
      <c r="AN31" s="119"/>
    </row>
    <row r="32" spans="1:40" ht="78.75" customHeight="1" x14ac:dyDescent="0.25">
      <c r="A32" s="147"/>
      <c r="B32" s="217"/>
      <c r="C32" s="87" t="s">
        <v>160</v>
      </c>
      <c r="D32" s="88" t="s">
        <v>161</v>
      </c>
      <c r="E32" s="89" t="s">
        <v>162</v>
      </c>
      <c r="F32" s="92" t="s">
        <v>41</v>
      </c>
      <c r="G32" s="92" t="s">
        <v>41</v>
      </c>
      <c r="H32" s="92"/>
      <c r="I32" s="92"/>
      <c r="J32" s="92" t="s">
        <v>41</v>
      </c>
      <c r="K32" s="92"/>
      <c r="L32" s="92"/>
      <c r="M32" s="92"/>
      <c r="N32" s="93"/>
      <c r="O32" s="110" t="s">
        <v>163</v>
      </c>
      <c r="P32" s="94" t="s">
        <v>52</v>
      </c>
      <c r="Q32" s="94" t="s">
        <v>44</v>
      </c>
      <c r="R32" s="94">
        <f t="shared" si="5"/>
        <v>2</v>
      </c>
      <c r="S32" s="94">
        <f t="shared" si="6"/>
        <v>3</v>
      </c>
      <c r="T32" s="4" t="str">
        <f t="shared" si="2"/>
        <v>MODERATO</v>
      </c>
      <c r="U32" s="22">
        <f t="shared" si="3"/>
        <v>2</v>
      </c>
      <c r="V32" s="23">
        <f t="shared" si="0"/>
        <v>2</v>
      </c>
      <c r="W32" s="50">
        <f>ROUND(AVERAGEA(U32:U32),0)</f>
        <v>2</v>
      </c>
      <c r="X32" s="46" t="str">
        <f t="shared" si="7"/>
        <v>MODERATO</v>
      </c>
      <c r="Y32" s="85" t="s">
        <v>58</v>
      </c>
      <c r="Z32" s="86" t="s">
        <v>150</v>
      </c>
      <c r="AA32" s="83" t="s">
        <v>164</v>
      </c>
      <c r="AB32" s="95" t="s">
        <v>43</v>
      </c>
      <c r="AC32" s="95" t="s">
        <v>48</v>
      </c>
      <c r="AD32" s="95">
        <f t="shared" si="9"/>
        <v>1</v>
      </c>
      <c r="AE32" s="95">
        <f t="shared" si="10"/>
        <v>2</v>
      </c>
      <c r="AF32" s="46" t="str">
        <f t="shared" si="8"/>
        <v>BASSO</v>
      </c>
      <c r="AG32" s="85"/>
      <c r="AH32" s="106"/>
      <c r="AI32" s="107"/>
      <c r="AJ32" s="107"/>
      <c r="AK32" s="121" t="s">
        <v>165</v>
      </c>
      <c r="AL32" s="108" t="s">
        <v>166</v>
      </c>
      <c r="AM32" s="124" t="s">
        <v>327</v>
      </c>
      <c r="AN32" s="108"/>
    </row>
    <row r="33" spans="1:40" ht="51.6" customHeight="1" x14ac:dyDescent="0.25">
      <c r="A33" s="148">
        <v>7</v>
      </c>
      <c r="B33" s="193" t="s">
        <v>167</v>
      </c>
      <c r="C33" s="226" t="s">
        <v>168</v>
      </c>
      <c r="D33" s="229" t="s">
        <v>169</v>
      </c>
      <c r="E33" s="168" t="s">
        <v>170</v>
      </c>
      <c r="F33" s="129"/>
      <c r="G33" s="126" t="s">
        <v>41</v>
      </c>
      <c r="H33" s="129" t="s">
        <v>41</v>
      </c>
      <c r="I33" s="129"/>
      <c r="J33" s="129" t="s">
        <v>41</v>
      </c>
      <c r="K33" s="129"/>
      <c r="L33" s="126"/>
      <c r="M33" s="126" t="s">
        <v>41</v>
      </c>
      <c r="N33" s="126"/>
      <c r="O33" s="102" t="s">
        <v>171</v>
      </c>
      <c r="P33" s="4" t="s">
        <v>43</v>
      </c>
      <c r="Q33" s="4" t="s">
        <v>67</v>
      </c>
      <c r="R33" s="4">
        <f t="shared" ref="R33:R55" si="29">IF(P33="Remota",1,IF(P33="Bassa",2,IF(P33="Media",3,IF(P33="Alta",4))))</f>
        <v>1</v>
      </c>
      <c r="S33" s="4">
        <f t="shared" si="6"/>
        <v>1</v>
      </c>
      <c r="T33" s="4" t="str">
        <f t="shared" ref="T33:T55" si="30">IF((AND((R33*S33)&gt;0,(R33*S33)&lt;3)),"BASSO",IF((R33*S33)&gt;=12,"MOLTO ELEVATO",IF(AND((R33*S33)&gt;=8,(R33*S33)&lt;12),"ELEVATO",IF((AND((R33*S33)&gt;=3,(R33*S33)&lt;8)),"MODERATO","N.A."))))</f>
        <v>BASSO</v>
      </c>
      <c r="U33" s="22">
        <f t="shared" ref="U33:U55" si="31">IF(T33="MODERATO",2,IF(T33="BASSO",1,IF(T33="ELEVATO",3,IF(T33="MOLTO ELEVATO",4))))</f>
        <v>1</v>
      </c>
      <c r="V33" s="23">
        <f t="shared" ref="V33:V55" si="32">VALUE(U33)</f>
        <v>1</v>
      </c>
      <c r="W33" s="160">
        <f>ROUND(AVERAGEA(U33:U36),0)</f>
        <v>1</v>
      </c>
      <c r="X33" s="163" t="str">
        <f t="shared" ref="X33:X55" si="33">IF(W33=1,"BASSO",IF(W33=2,"MODERATO",IF(W33=3,"ELEVATO",IF(W33=4,"MOLTO ELEVATO"))))</f>
        <v>BASSO</v>
      </c>
      <c r="Y33" s="157" t="s">
        <v>172</v>
      </c>
      <c r="Z33" s="157" t="s">
        <v>173</v>
      </c>
      <c r="AA33" s="126" t="s">
        <v>174</v>
      </c>
      <c r="AB33" s="163" t="s">
        <v>43</v>
      </c>
      <c r="AC33" s="163" t="s">
        <v>48</v>
      </c>
      <c r="AD33" s="163">
        <f t="shared" ref="AD33:AD55" si="34">IF(AB33="Remota",1,IF(AB33="Bassa",2,IF(AB33="Media",3,IF(AB33="Alta",4))))</f>
        <v>1</v>
      </c>
      <c r="AE33" s="163">
        <f t="shared" ref="AE33:AE55" si="35">IF(AC33="Lieve",1,IF(AC33="Medio",2,IF(AC33="Alto",3,IF(AC33="Critico",4))))</f>
        <v>2</v>
      </c>
      <c r="AF33" s="163" t="str">
        <f t="shared" si="8"/>
        <v>BASSO</v>
      </c>
      <c r="AG33" s="201" t="s">
        <v>342</v>
      </c>
      <c r="AH33" s="166" t="s">
        <v>341</v>
      </c>
      <c r="AI33" s="138" t="s">
        <v>342</v>
      </c>
      <c r="AJ33" s="153" t="s">
        <v>41</v>
      </c>
      <c r="AK33" s="137" t="s">
        <v>175</v>
      </c>
      <c r="AL33" s="136" t="s">
        <v>372</v>
      </c>
      <c r="AM33" s="133" t="s">
        <v>356</v>
      </c>
      <c r="AN33" s="140" t="s">
        <v>338</v>
      </c>
    </row>
    <row r="34" spans="1:40" ht="58.2" customHeight="1" x14ac:dyDescent="0.25">
      <c r="A34" s="149"/>
      <c r="B34" s="194"/>
      <c r="C34" s="227"/>
      <c r="D34" s="205"/>
      <c r="E34" s="169"/>
      <c r="F34" s="127"/>
      <c r="G34" s="155"/>
      <c r="H34" s="127"/>
      <c r="I34" s="127"/>
      <c r="J34" s="127"/>
      <c r="K34" s="127"/>
      <c r="L34" s="155"/>
      <c r="M34" s="155"/>
      <c r="N34" s="155"/>
      <c r="O34" s="100" t="s">
        <v>176</v>
      </c>
      <c r="P34" s="4" t="s">
        <v>43</v>
      </c>
      <c r="Q34" s="4" t="s">
        <v>48</v>
      </c>
      <c r="R34" s="4">
        <f t="shared" si="29"/>
        <v>1</v>
      </c>
      <c r="S34" s="4">
        <f t="shared" ref="S34:S56" si="36">IF(Q34="Lieve",1,IF(Q34="Medio",2,IF(Q34="Alto",3,IF(Q34="Critico",4))))</f>
        <v>2</v>
      </c>
      <c r="T34" s="4" t="str">
        <f t="shared" si="30"/>
        <v>BASSO</v>
      </c>
      <c r="U34" s="22">
        <f t="shared" si="31"/>
        <v>1</v>
      </c>
      <c r="V34" s="23">
        <f t="shared" si="32"/>
        <v>1</v>
      </c>
      <c r="W34" s="161"/>
      <c r="X34" s="164"/>
      <c r="Y34" s="158"/>
      <c r="Z34" s="158"/>
      <c r="AA34" s="127"/>
      <c r="AB34" s="164"/>
      <c r="AC34" s="164"/>
      <c r="AD34" s="164"/>
      <c r="AE34" s="164"/>
      <c r="AF34" s="164"/>
      <c r="AG34" s="201"/>
      <c r="AH34" s="166"/>
      <c r="AI34" s="138"/>
      <c r="AJ34" s="154"/>
      <c r="AK34" s="138"/>
      <c r="AL34" s="141"/>
      <c r="AM34" s="134"/>
      <c r="AN34" s="140"/>
    </row>
    <row r="35" spans="1:40" ht="53.4" customHeight="1" x14ac:dyDescent="0.25">
      <c r="A35" s="149"/>
      <c r="B35" s="194"/>
      <c r="C35" s="227"/>
      <c r="D35" s="205"/>
      <c r="E35" s="169"/>
      <c r="F35" s="127"/>
      <c r="G35" s="155"/>
      <c r="H35" s="127"/>
      <c r="I35" s="127"/>
      <c r="J35" s="127"/>
      <c r="K35" s="127"/>
      <c r="L35" s="155"/>
      <c r="M35" s="155"/>
      <c r="N35" s="155"/>
      <c r="O35" s="98" t="s">
        <v>177</v>
      </c>
      <c r="P35" s="4" t="s">
        <v>52</v>
      </c>
      <c r="Q35" s="4" t="s">
        <v>67</v>
      </c>
      <c r="R35" s="4">
        <f t="shared" si="29"/>
        <v>2</v>
      </c>
      <c r="S35" s="4">
        <f t="shared" si="36"/>
        <v>1</v>
      </c>
      <c r="T35" s="4" t="str">
        <f t="shared" si="30"/>
        <v>BASSO</v>
      </c>
      <c r="U35" s="22">
        <f t="shared" si="31"/>
        <v>1</v>
      </c>
      <c r="V35" s="23">
        <f t="shared" si="32"/>
        <v>1</v>
      </c>
      <c r="W35" s="161"/>
      <c r="X35" s="164"/>
      <c r="Y35" s="158"/>
      <c r="Z35" s="158"/>
      <c r="AA35" s="127"/>
      <c r="AB35" s="164"/>
      <c r="AC35" s="164"/>
      <c r="AD35" s="164"/>
      <c r="AE35" s="164"/>
      <c r="AF35" s="164"/>
      <c r="AG35" s="201"/>
      <c r="AH35" s="166"/>
      <c r="AI35" s="138"/>
      <c r="AJ35" s="154"/>
      <c r="AK35" s="138"/>
      <c r="AL35" s="141"/>
      <c r="AM35" s="134"/>
      <c r="AN35" s="140"/>
    </row>
    <row r="36" spans="1:40" ht="57" customHeight="1" x14ac:dyDescent="0.25">
      <c r="A36" s="149"/>
      <c r="B36" s="194"/>
      <c r="C36" s="228"/>
      <c r="D36" s="230"/>
      <c r="E36" s="219"/>
      <c r="F36" s="128"/>
      <c r="G36" s="156"/>
      <c r="H36" s="128"/>
      <c r="I36" s="128"/>
      <c r="J36" s="128"/>
      <c r="K36" s="128"/>
      <c r="L36" s="156"/>
      <c r="M36" s="156"/>
      <c r="N36" s="156"/>
      <c r="O36" s="99" t="s">
        <v>178</v>
      </c>
      <c r="P36" s="4" t="s">
        <v>52</v>
      </c>
      <c r="Q36" s="4" t="s">
        <v>48</v>
      </c>
      <c r="R36" s="4">
        <f t="shared" si="29"/>
        <v>2</v>
      </c>
      <c r="S36" s="4">
        <f t="shared" si="36"/>
        <v>2</v>
      </c>
      <c r="T36" s="4" t="str">
        <f t="shared" si="30"/>
        <v>MODERATO</v>
      </c>
      <c r="U36" s="22">
        <f t="shared" si="31"/>
        <v>2</v>
      </c>
      <c r="V36" s="23">
        <f t="shared" si="32"/>
        <v>2</v>
      </c>
      <c r="W36" s="162"/>
      <c r="X36" s="165"/>
      <c r="Y36" s="159"/>
      <c r="Z36" s="159"/>
      <c r="AA36" s="128"/>
      <c r="AB36" s="165"/>
      <c r="AC36" s="165"/>
      <c r="AD36" s="165"/>
      <c r="AE36" s="165"/>
      <c r="AF36" s="165"/>
      <c r="AG36" s="201"/>
      <c r="AH36" s="166"/>
      <c r="AI36" s="138"/>
      <c r="AJ36" s="154"/>
      <c r="AK36" s="138"/>
      <c r="AL36" s="141"/>
      <c r="AM36" s="135"/>
      <c r="AN36" s="140"/>
    </row>
    <row r="37" spans="1:40" ht="93" customHeight="1" x14ac:dyDescent="0.25">
      <c r="A37" s="149"/>
      <c r="B37" s="194"/>
      <c r="C37" s="222" t="s">
        <v>179</v>
      </c>
      <c r="D37" s="168" t="s">
        <v>180</v>
      </c>
      <c r="E37" s="168" t="s">
        <v>181</v>
      </c>
      <c r="F37" s="133"/>
      <c r="G37" s="126" t="s">
        <v>41</v>
      </c>
      <c r="H37" s="129" t="s">
        <v>41</v>
      </c>
      <c r="I37" s="129"/>
      <c r="J37" s="129" t="s">
        <v>41</v>
      </c>
      <c r="K37" s="133"/>
      <c r="L37" s="139"/>
      <c r="M37" s="139"/>
      <c r="N37" s="126"/>
      <c r="O37" s="98" t="s">
        <v>182</v>
      </c>
      <c r="P37" s="4" t="s">
        <v>43</v>
      </c>
      <c r="Q37" s="4" t="s">
        <v>48</v>
      </c>
      <c r="R37" s="4">
        <f t="shared" si="29"/>
        <v>1</v>
      </c>
      <c r="S37" s="4">
        <f t="shared" si="36"/>
        <v>2</v>
      </c>
      <c r="T37" s="4" t="str">
        <f t="shared" si="30"/>
        <v>BASSO</v>
      </c>
      <c r="U37" s="22">
        <f t="shared" si="31"/>
        <v>1</v>
      </c>
      <c r="V37" s="23">
        <f t="shared" si="32"/>
        <v>1</v>
      </c>
      <c r="W37" s="160">
        <f>ROUND(AVERAGEA(U37:U40),0)</f>
        <v>1</v>
      </c>
      <c r="X37" s="163" t="str">
        <f t="shared" si="33"/>
        <v>BASSO</v>
      </c>
      <c r="Y37" s="157" t="s">
        <v>183</v>
      </c>
      <c r="Z37" s="157" t="s">
        <v>184</v>
      </c>
      <c r="AA37" s="129" t="s">
        <v>185</v>
      </c>
      <c r="AB37" s="163" t="s">
        <v>43</v>
      </c>
      <c r="AC37" s="163" t="s">
        <v>48</v>
      </c>
      <c r="AD37" s="163">
        <f t="shared" si="34"/>
        <v>1</v>
      </c>
      <c r="AE37" s="163">
        <f t="shared" si="35"/>
        <v>2</v>
      </c>
      <c r="AF37" s="163" t="str">
        <f t="shared" si="8"/>
        <v>BASSO</v>
      </c>
      <c r="AG37" s="201" t="s">
        <v>342</v>
      </c>
      <c r="AH37" s="172" t="s">
        <v>341</v>
      </c>
      <c r="AI37" s="133" t="s">
        <v>342</v>
      </c>
      <c r="AJ37" s="130" t="s">
        <v>41</v>
      </c>
      <c r="AK37" s="139" t="s">
        <v>186</v>
      </c>
      <c r="AL37" s="139" t="s">
        <v>187</v>
      </c>
      <c r="AM37" s="129" t="s">
        <v>320</v>
      </c>
      <c r="AN37" s="139"/>
    </row>
    <row r="38" spans="1:40" ht="89.4" customHeight="1" x14ac:dyDescent="0.25">
      <c r="A38" s="149"/>
      <c r="B38" s="194"/>
      <c r="C38" s="223"/>
      <c r="D38" s="169"/>
      <c r="E38" s="169"/>
      <c r="F38" s="134"/>
      <c r="G38" s="155"/>
      <c r="H38" s="127"/>
      <c r="I38" s="127"/>
      <c r="J38" s="127"/>
      <c r="K38" s="134"/>
      <c r="L38" s="175"/>
      <c r="M38" s="175"/>
      <c r="N38" s="155"/>
      <c r="O38" s="100" t="s">
        <v>188</v>
      </c>
      <c r="P38" s="4" t="s">
        <v>52</v>
      </c>
      <c r="Q38" s="4" t="s">
        <v>67</v>
      </c>
      <c r="R38" s="4">
        <f t="shared" si="29"/>
        <v>2</v>
      </c>
      <c r="S38" s="4">
        <f t="shared" si="36"/>
        <v>1</v>
      </c>
      <c r="T38" s="4" t="str">
        <f t="shared" si="30"/>
        <v>BASSO</v>
      </c>
      <c r="U38" s="22">
        <f t="shared" si="31"/>
        <v>1</v>
      </c>
      <c r="V38" s="23">
        <f t="shared" si="32"/>
        <v>1</v>
      </c>
      <c r="W38" s="161"/>
      <c r="X38" s="164"/>
      <c r="Y38" s="158"/>
      <c r="Z38" s="158"/>
      <c r="AA38" s="127"/>
      <c r="AB38" s="164"/>
      <c r="AC38" s="164"/>
      <c r="AD38" s="164"/>
      <c r="AE38" s="164"/>
      <c r="AF38" s="164"/>
      <c r="AG38" s="201"/>
      <c r="AH38" s="188"/>
      <c r="AI38" s="134"/>
      <c r="AJ38" s="173"/>
      <c r="AK38" s="175"/>
      <c r="AL38" s="134"/>
      <c r="AM38" s="127"/>
      <c r="AN38" s="134"/>
    </row>
    <row r="39" spans="1:40" ht="60.6" customHeight="1" x14ac:dyDescent="0.25">
      <c r="A39" s="149"/>
      <c r="B39" s="194"/>
      <c r="C39" s="223"/>
      <c r="D39" s="169"/>
      <c r="E39" s="169"/>
      <c r="F39" s="134"/>
      <c r="G39" s="155"/>
      <c r="H39" s="127"/>
      <c r="I39" s="127"/>
      <c r="J39" s="127"/>
      <c r="K39" s="134"/>
      <c r="L39" s="175"/>
      <c r="M39" s="175"/>
      <c r="N39" s="155"/>
      <c r="O39" s="98" t="s">
        <v>189</v>
      </c>
      <c r="P39" s="4" t="s">
        <v>43</v>
      </c>
      <c r="Q39" s="4" t="s">
        <v>48</v>
      </c>
      <c r="R39" s="4">
        <f t="shared" si="29"/>
        <v>1</v>
      </c>
      <c r="S39" s="4">
        <f t="shared" si="36"/>
        <v>2</v>
      </c>
      <c r="T39" s="4" t="str">
        <f t="shared" si="30"/>
        <v>BASSO</v>
      </c>
      <c r="U39" s="22">
        <f t="shared" si="31"/>
        <v>1</v>
      </c>
      <c r="V39" s="23">
        <f t="shared" si="32"/>
        <v>1</v>
      </c>
      <c r="W39" s="161"/>
      <c r="X39" s="164"/>
      <c r="Y39" s="158"/>
      <c r="Z39" s="158"/>
      <c r="AA39" s="127"/>
      <c r="AB39" s="164"/>
      <c r="AC39" s="164"/>
      <c r="AD39" s="164"/>
      <c r="AE39" s="164"/>
      <c r="AF39" s="164"/>
      <c r="AG39" s="201"/>
      <c r="AH39" s="188"/>
      <c r="AI39" s="134"/>
      <c r="AJ39" s="173"/>
      <c r="AK39" s="175"/>
      <c r="AL39" s="134"/>
      <c r="AM39" s="127"/>
      <c r="AN39" s="134"/>
    </row>
    <row r="40" spans="1:40" ht="90" customHeight="1" x14ac:dyDescent="0.25">
      <c r="A40" s="149"/>
      <c r="B40" s="194"/>
      <c r="C40" s="223"/>
      <c r="D40" s="169"/>
      <c r="E40" s="169"/>
      <c r="F40" s="134"/>
      <c r="G40" s="155"/>
      <c r="H40" s="127"/>
      <c r="I40" s="127"/>
      <c r="J40" s="127"/>
      <c r="K40" s="134"/>
      <c r="L40" s="175"/>
      <c r="M40" s="176"/>
      <c r="N40" s="155"/>
      <c r="O40" s="98" t="s">
        <v>190</v>
      </c>
      <c r="P40" s="4" t="s">
        <v>43</v>
      </c>
      <c r="Q40" s="4" t="s">
        <v>44</v>
      </c>
      <c r="R40" s="4">
        <f t="shared" si="29"/>
        <v>1</v>
      </c>
      <c r="S40" s="4">
        <f t="shared" si="36"/>
        <v>3</v>
      </c>
      <c r="T40" s="4" t="str">
        <f t="shared" si="30"/>
        <v>MODERATO</v>
      </c>
      <c r="U40" s="22">
        <f t="shared" si="31"/>
        <v>2</v>
      </c>
      <c r="V40" s="23">
        <f t="shared" si="32"/>
        <v>2</v>
      </c>
      <c r="W40" s="161"/>
      <c r="X40" s="164"/>
      <c r="Y40" s="159"/>
      <c r="Z40" s="159"/>
      <c r="AA40" s="128"/>
      <c r="AB40" s="164"/>
      <c r="AC40" s="164"/>
      <c r="AD40" s="164"/>
      <c r="AE40" s="164"/>
      <c r="AF40" s="164"/>
      <c r="AG40" s="201"/>
      <c r="AH40" s="188"/>
      <c r="AI40" s="134"/>
      <c r="AJ40" s="173"/>
      <c r="AK40" s="175"/>
      <c r="AL40" s="134"/>
      <c r="AM40" s="128"/>
      <c r="AN40" s="134"/>
    </row>
    <row r="41" spans="1:40" ht="90" customHeight="1" x14ac:dyDescent="0.25">
      <c r="A41" s="149"/>
      <c r="B41" s="194"/>
      <c r="C41" s="220" t="s">
        <v>191</v>
      </c>
      <c r="D41" s="192" t="s">
        <v>192</v>
      </c>
      <c r="E41" s="187" t="s">
        <v>181</v>
      </c>
      <c r="F41" s="129"/>
      <c r="G41" s="126" t="s">
        <v>41</v>
      </c>
      <c r="H41" s="129" t="s">
        <v>41</v>
      </c>
      <c r="I41" s="129"/>
      <c r="J41" s="129" t="s">
        <v>41</v>
      </c>
      <c r="K41" s="129"/>
      <c r="L41" s="126"/>
      <c r="M41" s="49"/>
      <c r="N41" s="126"/>
      <c r="O41" s="97" t="s">
        <v>193</v>
      </c>
      <c r="P41" s="4" t="s">
        <v>52</v>
      </c>
      <c r="Q41" s="4" t="s">
        <v>48</v>
      </c>
      <c r="R41" s="4">
        <f t="shared" si="29"/>
        <v>2</v>
      </c>
      <c r="S41" s="4">
        <f t="shared" si="36"/>
        <v>2</v>
      </c>
      <c r="T41" s="4" t="str">
        <f t="shared" si="30"/>
        <v>MODERATO</v>
      </c>
      <c r="U41" s="22">
        <f t="shared" si="31"/>
        <v>2</v>
      </c>
      <c r="V41" s="23">
        <f t="shared" si="32"/>
        <v>2</v>
      </c>
      <c r="W41" s="160">
        <f>ROUND(AVERAGEA(U41:U44),0)</f>
        <v>1</v>
      </c>
      <c r="X41" s="163" t="str">
        <f t="shared" si="33"/>
        <v>BASSO</v>
      </c>
      <c r="Y41" s="229" t="s">
        <v>183</v>
      </c>
      <c r="Z41" s="229" t="s">
        <v>184</v>
      </c>
      <c r="AA41" s="263" t="s">
        <v>194</v>
      </c>
      <c r="AB41" s="163" t="s">
        <v>43</v>
      </c>
      <c r="AC41" s="163" t="s">
        <v>48</v>
      </c>
      <c r="AD41" s="163">
        <f>IF(AB41="Remota",1,IF(AB41="Bassa",2,IF(AB41="Media",3,IF(AB41="Alta",4))))</f>
        <v>1</v>
      </c>
      <c r="AE41" s="163">
        <f t="shared" si="35"/>
        <v>2</v>
      </c>
      <c r="AF41" s="163" t="str">
        <f>IF((AND((AD41*AE41)&gt;0,(AD41*AE41)&lt;3)),"BASSO",IF((AD41*AE41)&gt;=12,"MOLTO ELEVATO",IF(AND((AD41*AE41)&gt;=8,(AD41*AE41)&lt;12),"ELEVATO",IF((AND((AD41*AE41)&gt;=3,(AD41*AE41)&lt;8)),"MODERATO","N.A."))))</f>
        <v>BASSO</v>
      </c>
      <c r="AG41" s="201" t="s">
        <v>342</v>
      </c>
      <c r="AH41" s="172" t="s">
        <v>341</v>
      </c>
      <c r="AI41" s="148" t="s">
        <v>342</v>
      </c>
      <c r="AJ41" s="210" t="s">
        <v>41</v>
      </c>
      <c r="AK41" s="139" t="s">
        <v>195</v>
      </c>
      <c r="AL41" s="139" t="s">
        <v>196</v>
      </c>
      <c r="AM41" s="129" t="s">
        <v>320</v>
      </c>
      <c r="AN41" s="275"/>
    </row>
    <row r="42" spans="1:40" ht="79.2" customHeight="1" x14ac:dyDescent="0.25">
      <c r="A42" s="149"/>
      <c r="B42" s="194"/>
      <c r="C42" s="196"/>
      <c r="D42" s="158"/>
      <c r="E42" s="169"/>
      <c r="F42" s="127"/>
      <c r="G42" s="155"/>
      <c r="H42" s="127"/>
      <c r="I42" s="127"/>
      <c r="J42" s="127"/>
      <c r="K42" s="127"/>
      <c r="L42" s="155"/>
      <c r="M42" s="74"/>
      <c r="N42" s="155"/>
      <c r="O42" s="100" t="s">
        <v>197</v>
      </c>
      <c r="P42" s="4" t="s">
        <v>52</v>
      </c>
      <c r="Q42" s="4" t="s">
        <v>67</v>
      </c>
      <c r="R42" s="4">
        <f t="shared" si="29"/>
        <v>2</v>
      </c>
      <c r="S42" s="4">
        <f t="shared" si="36"/>
        <v>1</v>
      </c>
      <c r="T42" s="4" t="str">
        <f t="shared" si="30"/>
        <v>BASSO</v>
      </c>
      <c r="U42" s="22">
        <f t="shared" si="31"/>
        <v>1</v>
      </c>
      <c r="V42" s="23">
        <f t="shared" si="32"/>
        <v>1</v>
      </c>
      <c r="W42" s="161"/>
      <c r="X42" s="164"/>
      <c r="Y42" s="205"/>
      <c r="Z42" s="205"/>
      <c r="AA42" s="264"/>
      <c r="AB42" s="164"/>
      <c r="AC42" s="164"/>
      <c r="AD42" s="164"/>
      <c r="AE42" s="164"/>
      <c r="AF42" s="164"/>
      <c r="AG42" s="201"/>
      <c r="AH42" s="207"/>
      <c r="AI42" s="149"/>
      <c r="AJ42" s="211"/>
      <c r="AK42" s="175"/>
      <c r="AL42" s="134"/>
      <c r="AM42" s="127"/>
      <c r="AN42" s="277"/>
    </row>
    <row r="43" spans="1:40" ht="93" customHeight="1" x14ac:dyDescent="0.25">
      <c r="A43" s="149"/>
      <c r="B43" s="194"/>
      <c r="C43" s="196"/>
      <c r="D43" s="158"/>
      <c r="E43" s="169"/>
      <c r="F43" s="127"/>
      <c r="G43" s="155"/>
      <c r="H43" s="127"/>
      <c r="I43" s="127"/>
      <c r="J43" s="127"/>
      <c r="K43" s="127"/>
      <c r="L43" s="155"/>
      <c r="M43" s="74"/>
      <c r="N43" s="155"/>
      <c r="O43" s="98" t="s">
        <v>198</v>
      </c>
      <c r="P43" s="4" t="s">
        <v>43</v>
      </c>
      <c r="Q43" s="4" t="s">
        <v>48</v>
      </c>
      <c r="R43" s="4">
        <f t="shared" si="29"/>
        <v>1</v>
      </c>
      <c r="S43" s="4">
        <f t="shared" si="36"/>
        <v>2</v>
      </c>
      <c r="T43" s="4" t="str">
        <f t="shared" si="30"/>
        <v>BASSO</v>
      </c>
      <c r="U43" s="22">
        <f t="shared" si="31"/>
        <v>1</v>
      </c>
      <c r="V43" s="23">
        <f t="shared" si="32"/>
        <v>1</v>
      </c>
      <c r="W43" s="161"/>
      <c r="X43" s="164"/>
      <c r="Y43" s="205"/>
      <c r="Z43" s="205"/>
      <c r="AA43" s="264"/>
      <c r="AB43" s="164"/>
      <c r="AC43" s="164"/>
      <c r="AD43" s="164"/>
      <c r="AE43" s="164"/>
      <c r="AF43" s="164"/>
      <c r="AG43" s="201"/>
      <c r="AH43" s="207"/>
      <c r="AI43" s="149"/>
      <c r="AJ43" s="211"/>
      <c r="AK43" s="175"/>
      <c r="AL43" s="134"/>
      <c r="AM43" s="127"/>
      <c r="AN43" s="277"/>
    </row>
    <row r="44" spans="1:40" ht="85.2" customHeight="1" x14ac:dyDescent="0.25">
      <c r="A44" s="149"/>
      <c r="B44" s="194"/>
      <c r="C44" s="196"/>
      <c r="D44" s="158"/>
      <c r="E44" s="169"/>
      <c r="F44" s="127"/>
      <c r="G44" s="155"/>
      <c r="H44" s="127"/>
      <c r="I44" s="127"/>
      <c r="J44" s="127"/>
      <c r="K44" s="127"/>
      <c r="L44" s="155"/>
      <c r="M44" s="74"/>
      <c r="N44" s="155"/>
      <c r="O44" s="100" t="s">
        <v>199</v>
      </c>
      <c r="P44" s="4" t="s">
        <v>43</v>
      </c>
      <c r="Q44" s="4" t="s">
        <v>48</v>
      </c>
      <c r="R44" s="4">
        <f t="shared" si="29"/>
        <v>1</v>
      </c>
      <c r="S44" s="4">
        <f t="shared" si="36"/>
        <v>2</v>
      </c>
      <c r="T44" s="4" t="str">
        <f t="shared" si="30"/>
        <v>BASSO</v>
      </c>
      <c r="U44" s="22">
        <f t="shared" si="31"/>
        <v>1</v>
      </c>
      <c r="V44" s="23">
        <f t="shared" si="32"/>
        <v>1</v>
      </c>
      <c r="W44" s="161"/>
      <c r="X44" s="164"/>
      <c r="Y44" s="205"/>
      <c r="Z44" s="205"/>
      <c r="AA44" s="264"/>
      <c r="AB44" s="164"/>
      <c r="AC44" s="164"/>
      <c r="AD44" s="164"/>
      <c r="AE44" s="164"/>
      <c r="AF44" s="164"/>
      <c r="AG44" s="201"/>
      <c r="AH44" s="207"/>
      <c r="AI44" s="149"/>
      <c r="AJ44" s="211"/>
      <c r="AK44" s="175"/>
      <c r="AL44" s="134"/>
      <c r="AM44" s="128"/>
      <c r="AN44" s="276"/>
    </row>
    <row r="45" spans="1:40" ht="30.6" customHeight="1" x14ac:dyDescent="0.25">
      <c r="A45" s="149"/>
      <c r="B45" s="194"/>
      <c r="C45" s="168" t="s">
        <v>200</v>
      </c>
      <c r="D45" s="192" t="s">
        <v>201</v>
      </c>
      <c r="E45" s="168" t="s">
        <v>170</v>
      </c>
      <c r="F45" s="129"/>
      <c r="G45" s="129" t="s">
        <v>41</v>
      </c>
      <c r="H45" s="129" t="s">
        <v>41</v>
      </c>
      <c r="I45" s="129"/>
      <c r="J45" s="129" t="s">
        <v>41</v>
      </c>
      <c r="K45" s="129"/>
      <c r="L45" s="129"/>
      <c r="M45" s="29"/>
      <c r="N45" s="126"/>
      <c r="O45" s="98" t="s">
        <v>202</v>
      </c>
      <c r="P45" s="4" t="s">
        <v>43</v>
      </c>
      <c r="Q45" s="4" t="s">
        <v>48</v>
      </c>
      <c r="R45" s="4">
        <f t="shared" si="29"/>
        <v>1</v>
      </c>
      <c r="S45" s="4">
        <f t="shared" si="36"/>
        <v>2</v>
      </c>
      <c r="T45" s="4" t="str">
        <f t="shared" si="30"/>
        <v>BASSO</v>
      </c>
      <c r="U45" s="22">
        <f t="shared" si="31"/>
        <v>1</v>
      </c>
      <c r="V45" s="23">
        <f t="shared" si="32"/>
        <v>1</v>
      </c>
      <c r="W45" s="160">
        <f>ROUND(AVERAGEA(U45:U46),0)</f>
        <v>1</v>
      </c>
      <c r="X45" s="163" t="str">
        <f t="shared" si="33"/>
        <v>BASSO</v>
      </c>
      <c r="Y45" s="272" t="s">
        <v>183</v>
      </c>
      <c r="Z45" s="192" t="s">
        <v>184</v>
      </c>
      <c r="AA45" s="126" t="s">
        <v>203</v>
      </c>
      <c r="AB45" s="163" t="s">
        <v>43</v>
      </c>
      <c r="AC45" s="208" t="s">
        <v>67</v>
      </c>
      <c r="AD45" s="163">
        <f t="shared" si="34"/>
        <v>1</v>
      </c>
      <c r="AE45" s="163">
        <f t="shared" si="35"/>
        <v>1</v>
      </c>
      <c r="AF45" s="163" t="str">
        <f t="shared" si="8"/>
        <v>BASSO</v>
      </c>
      <c r="AG45" s="129" t="s">
        <v>342</v>
      </c>
      <c r="AH45" s="172" t="s">
        <v>341</v>
      </c>
      <c r="AI45" s="133" t="s">
        <v>342</v>
      </c>
      <c r="AJ45" s="212" t="s">
        <v>317</v>
      </c>
      <c r="AK45" s="136" t="s">
        <v>204</v>
      </c>
      <c r="AL45" s="136" t="s">
        <v>357</v>
      </c>
      <c r="AM45" s="129" t="s">
        <v>320</v>
      </c>
      <c r="AN45" s="140"/>
    </row>
    <row r="46" spans="1:40" ht="51" customHeight="1" x14ac:dyDescent="0.25">
      <c r="A46" s="150"/>
      <c r="B46" s="194"/>
      <c r="C46" s="218"/>
      <c r="D46" s="169"/>
      <c r="E46" s="218"/>
      <c r="F46" s="127"/>
      <c r="G46" s="127"/>
      <c r="H46" s="127"/>
      <c r="I46" s="127"/>
      <c r="J46" s="127"/>
      <c r="K46" s="127"/>
      <c r="L46" s="127"/>
      <c r="M46" s="72"/>
      <c r="N46" s="155"/>
      <c r="O46" s="100" t="s">
        <v>205</v>
      </c>
      <c r="P46" s="4" t="s">
        <v>43</v>
      </c>
      <c r="Q46" s="4" t="s">
        <v>48</v>
      </c>
      <c r="R46" s="4">
        <f t="shared" si="29"/>
        <v>1</v>
      </c>
      <c r="S46" s="4">
        <f t="shared" si="36"/>
        <v>2</v>
      </c>
      <c r="T46" s="4" t="str">
        <f t="shared" si="30"/>
        <v>BASSO</v>
      </c>
      <c r="U46" s="22">
        <f t="shared" si="31"/>
        <v>1</v>
      </c>
      <c r="V46" s="23">
        <f t="shared" si="32"/>
        <v>1</v>
      </c>
      <c r="W46" s="161"/>
      <c r="X46" s="164"/>
      <c r="Y46" s="273"/>
      <c r="Z46" s="159"/>
      <c r="AA46" s="156"/>
      <c r="AB46" s="164"/>
      <c r="AC46" s="209"/>
      <c r="AD46" s="164"/>
      <c r="AE46" s="164"/>
      <c r="AF46" s="164"/>
      <c r="AG46" s="128"/>
      <c r="AH46" s="188"/>
      <c r="AI46" s="134"/>
      <c r="AJ46" s="173"/>
      <c r="AK46" s="141"/>
      <c r="AL46" s="138"/>
      <c r="AM46" s="128"/>
      <c r="AN46" s="140"/>
    </row>
    <row r="47" spans="1:40" ht="69" customHeight="1" x14ac:dyDescent="0.25">
      <c r="A47" s="148">
        <v>8</v>
      </c>
      <c r="B47" s="193" t="s">
        <v>206</v>
      </c>
      <c r="C47" s="220" t="s">
        <v>207</v>
      </c>
      <c r="D47" s="192" t="s">
        <v>208</v>
      </c>
      <c r="E47" s="168" t="s">
        <v>209</v>
      </c>
      <c r="F47" s="126" t="s">
        <v>41</v>
      </c>
      <c r="G47" s="126" t="s">
        <v>41</v>
      </c>
      <c r="H47" s="129"/>
      <c r="I47" s="129"/>
      <c r="J47" s="129" t="s">
        <v>41</v>
      </c>
      <c r="K47" s="126" t="s">
        <v>41</v>
      </c>
      <c r="L47" s="126"/>
      <c r="M47" s="49"/>
      <c r="N47" s="126"/>
      <c r="O47" s="98" t="s">
        <v>210</v>
      </c>
      <c r="P47" s="4" t="s">
        <v>43</v>
      </c>
      <c r="Q47" s="4" t="s">
        <v>44</v>
      </c>
      <c r="R47" s="4">
        <f t="shared" si="29"/>
        <v>1</v>
      </c>
      <c r="S47" s="4">
        <f t="shared" si="36"/>
        <v>3</v>
      </c>
      <c r="T47" s="4" t="str">
        <f t="shared" si="30"/>
        <v>MODERATO</v>
      </c>
      <c r="U47" s="22">
        <f t="shared" si="31"/>
        <v>2</v>
      </c>
      <c r="V47" s="23">
        <f t="shared" si="32"/>
        <v>2</v>
      </c>
      <c r="W47" s="160">
        <f>ROUND(AVERAGEA(U47:U48),0)</f>
        <v>2</v>
      </c>
      <c r="X47" s="163" t="str">
        <f t="shared" si="33"/>
        <v>MODERATO</v>
      </c>
      <c r="Y47" s="187" t="s">
        <v>211</v>
      </c>
      <c r="Z47" s="157" t="s">
        <v>212</v>
      </c>
      <c r="AA47" s="129" t="s">
        <v>213</v>
      </c>
      <c r="AB47" s="163" t="s">
        <v>43</v>
      </c>
      <c r="AC47" s="163" t="s">
        <v>48</v>
      </c>
      <c r="AD47" s="163">
        <f t="shared" si="34"/>
        <v>1</v>
      </c>
      <c r="AE47" s="163">
        <f t="shared" si="35"/>
        <v>2</v>
      </c>
      <c r="AF47" s="163" t="str">
        <f t="shared" ref="AF47:AF57" si="37">IF((AND((AD47*AE47)&gt;0,(AD47*AE47)&lt;3)),"BASSO",IF((AD47*AE47)&gt;=12,"MOLTO ELEVATO",IF(AND((AD47*AE47)&gt;=8,(AD47*AE47)&lt;12),"ELEVATO",IF((AND((AD47*AE47)&gt;=3,(AD47*AE47)&lt;8)),"MODERATO","N.A."))))</f>
        <v>BASSO</v>
      </c>
      <c r="AG47" s="129" t="s">
        <v>342</v>
      </c>
      <c r="AH47" s="172" t="s">
        <v>341</v>
      </c>
      <c r="AI47" s="139" t="s">
        <v>342</v>
      </c>
      <c r="AJ47" s="130" t="s">
        <v>317</v>
      </c>
      <c r="AK47" s="142" t="s">
        <v>214</v>
      </c>
      <c r="AL47" s="142" t="s">
        <v>215</v>
      </c>
      <c r="AM47" s="129" t="s">
        <v>320</v>
      </c>
      <c r="AN47" s="274"/>
    </row>
    <row r="48" spans="1:40" ht="46.95" customHeight="1" x14ac:dyDescent="0.25">
      <c r="A48" s="149"/>
      <c r="B48" s="194"/>
      <c r="C48" s="196"/>
      <c r="D48" s="158"/>
      <c r="E48" s="169"/>
      <c r="F48" s="155"/>
      <c r="G48" s="155"/>
      <c r="H48" s="127"/>
      <c r="I48" s="127"/>
      <c r="J48" s="127"/>
      <c r="K48" s="155"/>
      <c r="L48" s="155"/>
      <c r="M48" s="74"/>
      <c r="N48" s="155"/>
      <c r="O48" s="98" t="s">
        <v>216</v>
      </c>
      <c r="P48" s="4" t="s">
        <v>43</v>
      </c>
      <c r="Q48" s="4" t="s">
        <v>44</v>
      </c>
      <c r="R48" s="4">
        <f t="shared" si="29"/>
        <v>1</v>
      </c>
      <c r="S48" s="4">
        <f t="shared" si="36"/>
        <v>3</v>
      </c>
      <c r="T48" s="4" t="str">
        <f t="shared" si="30"/>
        <v>MODERATO</v>
      </c>
      <c r="U48" s="22">
        <f t="shared" si="31"/>
        <v>2</v>
      </c>
      <c r="V48" s="23">
        <f t="shared" si="32"/>
        <v>2</v>
      </c>
      <c r="W48" s="161"/>
      <c r="X48" s="164"/>
      <c r="Y48" s="169"/>
      <c r="Z48" s="200"/>
      <c r="AA48" s="128"/>
      <c r="AB48" s="164"/>
      <c r="AC48" s="164"/>
      <c r="AD48" s="164"/>
      <c r="AE48" s="164"/>
      <c r="AF48" s="164"/>
      <c r="AG48" s="128"/>
      <c r="AH48" s="188"/>
      <c r="AI48" s="134"/>
      <c r="AJ48" s="173"/>
      <c r="AK48" s="143"/>
      <c r="AL48" s="143"/>
      <c r="AM48" s="128"/>
      <c r="AN48" s="274"/>
    </row>
    <row r="49" spans="1:40" ht="85.95" customHeight="1" x14ac:dyDescent="0.25">
      <c r="A49" s="149"/>
      <c r="B49" s="194"/>
      <c r="C49" s="220" t="s">
        <v>217</v>
      </c>
      <c r="D49" s="192" t="s">
        <v>218</v>
      </c>
      <c r="E49" s="168" t="s">
        <v>219</v>
      </c>
      <c r="F49" s="167"/>
      <c r="G49" s="167" t="s">
        <v>41</v>
      </c>
      <c r="H49" s="140"/>
      <c r="I49" s="140"/>
      <c r="J49" s="140" t="s">
        <v>41</v>
      </c>
      <c r="K49" s="167"/>
      <c r="L49" s="167" t="s">
        <v>41</v>
      </c>
      <c r="M49" s="126" t="s">
        <v>41</v>
      </c>
      <c r="N49" s="167"/>
      <c r="O49" s="98" t="s">
        <v>220</v>
      </c>
      <c r="P49" s="4" t="s">
        <v>43</v>
      </c>
      <c r="Q49" s="4" t="s">
        <v>48</v>
      </c>
      <c r="R49" s="4">
        <f t="shared" si="29"/>
        <v>1</v>
      </c>
      <c r="S49" s="4">
        <f t="shared" si="36"/>
        <v>2</v>
      </c>
      <c r="T49" s="4" t="str">
        <f t="shared" si="30"/>
        <v>BASSO</v>
      </c>
      <c r="U49" s="22">
        <f t="shared" si="31"/>
        <v>1</v>
      </c>
      <c r="V49" s="23">
        <f t="shared" si="32"/>
        <v>1</v>
      </c>
      <c r="W49" s="160">
        <f>ROUND(AVERAGEA(U49:U51),0)</f>
        <v>1</v>
      </c>
      <c r="X49" s="163" t="str">
        <f t="shared" si="33"/>
        <v>BASSO</v>
      </c>
      <c r="Y49" s="243" t="s">
        <v>221</v>
      </c>
      <c r="Z49" s="157" t="s">
        <v>212</v>
      </c>
      <c r="AA49" s="126" t="s">
        <v>222</v>
      </c>
      <c r="AB49" s="163" t="s">
        <v>52</v>
      </c>
      <c r="AC49" s="163" t="s">
        <v>48</v>
      </c>
      <c r="AD49" s="163">
        <f t="shared" si="34"/>
        <v>2</v>
      </c>
      <c r="AE49" s="163">
        <f t="shared" si="35"/>
        <v>2</v>
      </c>
      <c r="AF49" s="163" t="str">
        <f t="shared" si="37"/>
        <v>MODERATO</v>
      </c>
      <c r="AG49" s="197" t="s">
        <v>41</v>
      </c>
      <c r="AH49" s="172" t="s">
        <v>340</v>
      </c>
      <c r="AI49" s="212" t="s">
        <v>41</v>
      </c>
      <c r="AJ49" s="212" t="s">
        <v>41</v>
      </c>
      <c r="AK49" s="142" t="s">
        <v>223</v>
      </c>
      <c r="AL49" s="139" t="s">
        <v>224</v>
      </c>
      <c r="AM49" s="129" t="s">
        <v>328</v>
      </c>
      <c r="AN49" s="275"/>
    </row>
    <row r="50" spans="1:40" ht="67.2" customHeight="1" x14ac:dyDescent="0.25">
      <c r="A50" s="149"/>
      <c r="B50" s="194"/>
      <c r="C50" s="196"/>
      <c r="D50" s="158"/>
      <c r="E50" s="169"/>
      <c r="F50" s="167"/>
      <c r="G50" s="167"/>
      <c r="H50" s="140"/>
      <c r="I50" s="140"/>
      <c r="J50" s="140"/>
      <c r="K50" s="167"/>
      <c r="L50" s="167"/>
      <c r="M50" s="155"/>
      <c r="N50" s="167"/>
      <c r="O50" s="97" t="s">
        <v>225</v>
      </c>
      <c r="P50" s="4" t="s">
        <v>52</v>
      </c>
      <c r="Q50" s="4" t="s">
        <v>44</v>
      </c>
      <c r="R50" s="4">
        <f t="shared" si="29"/>
        <v>2</v>
      </c>
      <c r="S50" s="4">
        <f t="shared" si="36"/>
        <v>3</v>
      </c>
      <c r="T50" s="4" t="str">
        <f t="shared" si="30"/>
        <v>MODERATO</v>
      </c>
      <c r="U50" s="22">
        <f t="shared" si="31"/>
        <v>2</v>
      </c>
      <c r="V50" s="23">
        <f t="shared" si="32"/>
        <v>2</v>
      </c>
      <c r="W50" s="161"/>
      <c r="X50" s="164"/>
      <c r="Y50" s="243"/>
      <c r="Z50" s="158"/>
      <c r="AA50" s="127"/>
      <c r="AB50" s="164"/>
      <c r="AC50" s="164"/>
      <c r="AD50" s="164"/>
      <c r="AE50" s="164"/>
      <c r="AF50" s="164"/>
      <c r="AG50" s="244"/>
      <c r="AH50" s="207"/>
      <c r="AI50" s="173"/>
      <c r="AJ50" s="173"/>
      <c r="AK50" s="143"/>
      <c r="AL50" s="143"/>
      <c r="AM50" s="127"/>
      <c r="AN50" s="277"/>
    </row>
    <row r="51" spans="1:40" ht="100.95" customHeight="1" x14ac:dyDescent="0.25">
      <c r="A51" s="149"/>
      <c r="B51" s="194"/>
      <c r="C51" s="221"/>
      <c r="D51" s="159"/>
      <c r="E51" s="219"/>
      <c r="F51" s="167"/>
      <c r="G51" s="167"/>
      <c r="H51" s="140"/>
      <c r="I51" s="140"/>
      <c r="J51" s="140"/>
      <c r="K51" s="167"/>
      <c r="L51" s="167"/>
      <c r="M51" s="156"/>
      <c r="N51" s="167"/>
      <c r="O51" s="98" t="s">
        <v>226</v>
      </c>
      <c r="P51" s="4" t="s">
        <v>52</v>
      </c>
      <c r="Q51" s="4" t="s">
        <v>67</v>
      </c>
      <c r="R51" s="4">
        <f t="shared" si="29"/>
        <v>2</v>
      </c>
      <c r="S51" s="4">
        <f t="shared" si="36"/>
        <v>1</v>
      </c>
      <c r="T51" s="4" t="str">
        <f t="shared" si="30"/>
        <v>BASSO</v>
      </c>
      <c r="U51" s="22">
        <f t="shared" si="31"/>
        <v>1</v>
      </c>
      <c r="V51" s="23">
        <f t="shared" si="32"/>
        <v>1</v>
      </c>
      <c r="W51" s="162"/>
      <c r="X51" s="165"/>
      <c r="Y51" s="243"/>
      <c r="Z51" s="159"/>
      <c r="AA51" s="128"/>
      <c r="AB51" s="165"/>
      <c r="AC51" s="165"/>
      <c r="AD51" s="165"/>
      <c r="AE51" s="165"/>
      <c r="AF51" s="165"/>
      <c r="AG51" s="245"/>
      <c r="AH51" s="214"/>
      <c r="AI51" s="213"/>
      <c r="AJ51" s="213"/>
      <c r="AK51" s="144"/>
      <c r="AL51" s="144"/>
      <c r="AM51" s="128"/>
      <c r="AN51" s="276"/>
    </row>
    <row r="52" spans="1:40" ht="116.25" customHeight="1" x14ac:dyDescent="0.25">
      <c r="A52" s="149"/>
      <c r="B52" s="194"/>
      <c r="C52" s="63" t="s">
        <v>227</v>
      </c>
      <c r="D52" s="31" t="s">
        <v>228</v>
      </c>
      <c r="E52" s="31" t="s">
        <v>229</v>
      </c>
      <c r="F52" s="29"/>
      <c r="G52" s="29" t="s">
        <v>41</v>
      </c>
      <c r="H52" s="29" t="s">
        <v>41</v>
      </c>
      <c r="I52" s="29"/>
      <c r="J52" s="29" t="s">
        <v>41</v>
      </c>
      <c r="K52" s="29"/>
      <c r="L52" s="29"/>
      <c r="M52" s="29"/>
      <c r="N52" s="29"/>
      <c r="O52" s="98" t="s">
        <v>230</v>
      </c>
      <c r="P52" s="4" t="s">
        <v>52</v>
      </c>
      <c r="Q52" s="4" t="s">
        <v>48</v>
      </c>
      <c r="R52" s="4">
        <f t="shared" si="29"/>
        <v>2</v>
      </c>
      <c r="S52" s="4">
        <f t="shared" si="36"/>
        <v>2</v>
      </c>
      <c r="T52" s="4" t="str">
        <f t="shared" si="30"/>
        <v>MODERATO</v>
      </c>
      <c r="U52" s="22">
        <f t="shared" si="31"/>
        <v>2</v>
      </c>
      <c r="V52" s="23">
        <f t="shared" si="32"/>
        <v>2</v>
      </c>
      <c r="W52" s="50">
        <f t="shared" ref="W52:W57" si="38">ROUND(AVERAGEA(U52:U52),0)</f>
        <v>2</v>
      </c>
      <c r="X52" s="46" t="str">
        <f t="shared" si="33"/>
        <v>MODERATO</v>
      </c>
      <c r="Y52" s="28" t="s">
        <v>221</v>
      </c>
      <c r="Z52" s="81" t="s">
        <v>231</v>
      </c>
      <c r="AA52" s="48" t="s">
        <v>232</v>
      </c>
      <c r="AB52" s="46" t="s">
        <v>43</v>
      </c>
      <c r="AC52" s="46" t="s">
        <v>48</v>
      </c>
      <c r="AD52" s="46">
        <f t="shared" si="34"/>
        <v>1</v>
      </c>
      <c r="AE52" s="46">
        <f t="shared" si="35"/>
        <v>2</v>
      </c>
      <c r="AF52" s="46" t="str">
        <f t="shared" si="37"/>
        <v>BASSO</v>
      </c>
      <c r="AG52" s="114" t="s">
        <v>343</v>
      </c>
      <c r="AH52" s="48" t="s">
        <v>341</v>
      </c>
      <c r="AI52" s="113" t="s">
        <v>343</v>
      </c>
      <c r="AJ52" s="113" t="s">
        <v>41</v>
      </c>
      <c r="AK52" s="51" t="s">
        <v>358</v>
      </c>
      <c r="AL52" s="49" t="s">
        <v>233</v>
      </c>
      <c r="AM52" s="30" t="s">
        <v>329</v>
      </c>
      <c r="AN52" s="19"/>
    </row>
    <row r="53" spans="1:40" ht="98.4" customHeight="1" x14ac:dyDescent="0.25">
      <c r="A53" s="149"/>
      <c r="B53" s="194"/>
      <c r="C53" s="91" t="s">
        <v>234</v>
      </c>
      <c r="D53" s="88" t="s">
        <v>235</v>
      </c>
      <c r="E53" s="89" t="s">
        <v>209</v>
      </c>
      <c r="F53" s="92"/>
      <c r="G53" s="93" t="s">
        <v>41</v>
      </c>
      <c r="H53" s="92" t="s">
        <v>41</v>
      </c>
      <c r="I53" s="93"/>
      <c r="J53" s="93" t="s">
        <v>41</v>
      </c>
      <c r="K53" s="92" t="s">
        <v>41</v>
      </c>
      <c r="L53" s="93" t="s">
        <v>41</v>
      </c>
      <c r="M53" s="93" t="s">
        <v>41</v>
      </c>
      <c r="N53" s="93"/>
      <c r="O53" s="100" t="s">
        <v>236</v>
      </c>
      <c r="P53" s="94" t="s">
        <v>43</v>
      </c>
      <c r="Q53" s="94" t="s">
        <v>48</v>
      </c>
      <c r="R53" s="94">
        <f t="shared" si="29"/>
        <v>1</v>
      </c>
      <c r="S53" s="94">
        <f t="shared" si="36"/>
        <v>2</v>
      </c>
      <c r="T53" s="4" t="str">
        <f t="shared" si="30"/>
        <v>BASSO</v>
      </c>
      <c r="U53" s="22">
        <f t="shared" si="31"/>
        <v>1</v>
      </c>
      <c r="V53" s="23">
        <f t="shared" si="32"/>
        <v>1</v>
      </c>
      <c r="W53" s="50">
        <f t="shared" si="38"/>
        <v>1</v>
      </c>
      <c r="X53" s="46" t="str">
        <f t="shared" si="33"/>
        <v>BASSO</v>
      </c>
      <c r="Y53" s="88" t="s">
        <v>221</v>
      </c>
      <c r="Z53" s="90" t="s">
        <v>237</v>
      </c>
      <c r="AA53" s="84" t="s">
        <v>238</v>
      </c>
      <c r="AB53" s="95" t="s">
        <v>43</v>
      </c>
      <c r="AC53" s="95" t="s">
        <v>48</v>
      </c>
      <c r="AD53" s="95">
        <f t="shared" si="34"/>
        <v>1</v>
      </c>
      <c r="AE53" s="95">
        <f t="shared" si="35"/>
        <v>2</v>
      </c>
      <c r="AF53" s="46" t="str">
        <f t="shared" si="37"/>
        <v>BASSO</v>
      </c>
      <c r="AG53" s="84"/>
      <c r="AH53" s="104"/>
      <c r="AI53" s="113" t="s">
        <v>343</v>
      </c>
      <c r="AJ53" s="117"/>
      <c r="AK53" s="122" t="s">
        <v>239</v>
      </c>
      <c r="AL53" s="105" t="s">
        <v>349</v>
      </c>
      <c r="AM53" s="124" t="s">
        <v>327</v>
      </c>
      <c r="AN53" s="121"/>
    </row>
    <row r="54" spans="1:40" ht="82.95" customHeight="1" x14ac:dyDescent="0.25">
      <c r="A54" s="149"/>
      <c r="B54" s="194"/>
      <c r="C54" s="32" t="s">
        <v>240</v>
      </c>
      <c r="D54" s="36" t="s">
        <v>241</v>
      </c>
      <c r="E54" s="65" t="s">
        <v>209</v>
      </c>
      <c r="F54" s="30" t="s">
        <v>41</v>
      </c>
      <c r="G54" s="40" t="s">
        <v>41</v>
      </c>
      <c r="H54" s="30"/>
      <c r="I54" s="30"/>
      <c r="J54" s="30" t="s">
        <v>41</v>
      </c>
      <c r="K54" s="40"/>
      <c r="L54" s="40"/>
      <c r="M54" s="40" t="s">
        <v>41</v>
      </c>
      <c r="N54" s="40"/>
      <c r="O54" s="100" t="s">
        <v>242</v>
      </c>
      <c r="P54" s="4" t="s">
        <v>43</v>
      </c>
      <c r="Q54" s="4" t="s">
        <v>44</v>
      </c>
      <c r="R54" s="4">
        <f t="shared" si="29"/>
        <v>1</v>
      </c>
      <c r="S54" s="4">
        <f t="shared" si="36"/>
        <v>3</v>
      </c>
      <c r="T54" s="4" t="str">
        <f t="shared" si="30"/>
        <v>MODERATO</v>
      </c>
      <c r="U54" s="22">
        <f t="shared" si="31"/>
        <v>2</v>
      </c>
      <c r="V54" s="23">
        <f t="shared" si="32"/>
        <v>2</v>
      </c>
      <c r="W54" s="50">
        <f t="shared" si="38"/>
        <v>2</v>
      </c>
      <c r="X54" s="46" t="str">
        <f t="shared" si="33"/>
        <v>MODERATO</v>
      </c>
      <c r="Y54" s="36" t="s">
        <v>221</v>
      </c>
      <c r="Z54" s="18" t="s">
        <v>243</v>
      </c>
      <c r="AA54" s="71" t="s">
        <v>244</v>
      </c>
      <c r="AB54" s="46" t="s">
        <v>43</v>
      </c>
      <c r="AC54" s="46" t="s">
        <v>48</v>
      </c>
      <c r="AD54" s="46">
        <f t="shared" si="34"/>
        <v>1</v>
      </c>
      <c r="AE54" s="46">
        <f t="shared" si="35"/>
        <v>2</v>
      </c>
      <c r="AF54" s="46" t="str">
        <f t="shared" si="37"/>
        <v>BASSO</v>
      </c>
      <c r="AG54" s="114" t="s">
        <v>343</v>
      </c>
      <c r="AH54" s="47" t="s">
        <v>341</v>
      </c>
      <c r="AI54" s="113" t="s">
        <v>343</v>
      </c>
      <c r="AJ54" s="113" t="s">
        <v>41</v>
      </c>
      <c r="AK54" s="42" t="s">
        <v>245</v>
      </c>
      <c r="AL54" s="51" t="s">
        <v>246</v>
      </c>
      <c r="AM54" s="30" t="s">
        <v>331</v>
      </c>
      <c r="AN54" s="119"/>
    </row>
    <row r="55" spans="1:40" ht="100.2" customHeight="1" x14ac:dyDescent="0.25">
      <c r="A55" s="149"/>
      <c r="B55" s="194"/>
      <c r="C55" s="66" t="s">
        <v>247</v>
      </c>
      <c r="D55" s="32" t="s">
        <v>248</v>
      </c>
      <c r="E55" s="32" t="s">
        <v>209</v>
      </c>
      <c r="F55" s="44" t="s">
        <v>41</v>
      </c>
      <c r="G55" s="44" t="s">
        <v>41</v>
      </c>
      <c r="H55" s="44"/>
      <c r="I55" s="44"/>
      <c r="J55" s="44" t="s">
        <v>41</v>
      </c>
      <c r="K55" s="44"/>
      <c r="L55" s="44"/>
      <c r="M55" s="44"/>
      <c r="N55" s="44"/>
      <c r="O55" s="97" t="s">
        <v>249</v>
      </c>
      <c r="P55" s="4" t="s">
        <v>43</v>
      </c>
      <c r="Q55" s="4" t="s">
        <v>48</v>
      </c>
      <c r="R55" s="4">
        <f t="shared" si="29"/>
        <v>1</v>
      </c>
      <c r="S55" s="4">
        <f t="shared" si="36"/>
        <v>2</v>
      </c>
      <c r="T55" s="4" t="str">
        <f t="shared" si="30"/>
        <v>BASSO</v>
      </c>
      <c r="U55" s="22">
        <f t="shared" si="31"/>
        <v>1</v>
      </c>
      <c r="V55" s="23">
        <f t="shared" si="32"/>
        <v>1</v>
      </c>
      <c r="W55" s="50">
        <f t="shared" si="38"/>
        <v>1</v>
      </c>
      <c r="X55" s="46" t="str">
        <f t="shared" si="33"/>
        <v>BASSO</v>
      </c>
      <c r="Y55" s="17" t="s">
        <v>221</v>
      </c>
      <c r="Z55" s="28" t="s">
        <v>243</v>
      </c>
      <c r="AA55" s="70" t="s">
        <v>250</v>
      </c>
      <c r="AB55" s="46" t="s">
        <v>43</v>
      </c>
      <c r="AC55" s="46" t="s">
        <v>48</v>
      </c>
      <c r="AD55" s="46">
        <f t="shared" si="34"/>
        <v>1</v>
      </c>
      <c r="AE55" s="46">
        <f t="shared" si="35"/>
        <v>2</v>
      </c>
      <c r="AF55" s="46" t="str">
        <f t="shared" si="37"/>
        <v>BASSO</v>
      </c>
      <c r="AG55" s="114" t="s">
        <v>343</v>
      </c>
      <c r="AH55" s="47" t="s">
        <v>341</v>
      </c>
      <c r="AI55" s="113" t="s">
        <v>343</v>
      </c>
      <c r="AJ55" s="117" t="s">
        <v>317</v>
      </c>
      <c r="AK55" s="42" t="s">
        <v>251</v>
      </c>
      <c r="AL55" s="42" t="s">
        <v>252</v>
      </c>
      <c r="AM55" s="30" t="s">
        <v>330</v>
      </c>
      <c r="AN55" s="119"/>
    </row>
    <row r="56" spans="1:40" ht="54" customHeight="1" x14ac:dyDescent="0.25">
      <c r="A56" s="149"/>
      <c r="B56" s="194"/>
      <c r="C56" s="64" t="s">
        <v>253</v>
      </c>
      <c r="D56" s="31" t="s">
        <v>254</v>
      </c>
      <c r="E56" s="41" t="s">
        <v>209</v>
      </c>
      <c r="F56" s="29"/>
      <c r="G56" s="49" t="s">
        <v>41</v>
      </c>
      <c r="H56" s="29" t="s">
        <v>41</v>
      </c>
      <c r="I56" s="49"/>
      <c r="J56" s="49"/>
      <c r="K56" s="29"/>
      <c r="L56" s="49"/>
      <c r="M56" s="49"/>
      <c r="N56" s="49" t="s">
        <v>41</v>
      </c>
      <c r="O56" s="99" t="s">
        <v>255</v>
      </c>
      <c r="P56" s="4" t="s">
        <v>43</v>
      </c>
      <c r="Q56" s="4" t="s">
        <v>48</v>
      </c>
      <c r="R56" s="4">
        <f t="shared" ref="R56:R59" si="39">IF(P56="Remota",1,IF(P56="Bassa",2,IF(P56="Media",3,IF(P56="Alta",4))))</f>
        <v>1</v>
      </c>
      <c r="S56" s="4">
        <f t="shared" si="36"/>
        <v>2</v>
      </c>
      <c r="T56" s="4" t="str">
        <f t="shared" ref="T56:T59" si="40">IF((AND((R56*S56)&gt;0,(R56*S56)&lt;3)),"BASSO",IF((R56*S56)&gt;=12,"MOLTO ELEVATO",IF(AND((R56*S56)&gt;=8,(R56*S56)&lt;12),"ELEVATO",IF((AND((R56*S56)&gt;=3,(R56*S56)&lt;8)),"MODERATO","N.A."))))</f>
        <v>BASSO</v>
      </c>
      <c r="U56" s="22">
        <f t="shared" ref="U56:U59" si="41">IF(T56="MODERATO",2,IF(T56="BASSO",1,IF(T56="ELEVATO",3,IF(T56="MOLTO ELEVATO",4))))</f>
        <v>1</v>
      </c>
      <c r="V56" s="23">
        <f t="shared" ref="V56:V59" si="42">VALUE(U56)</f>
        <v>1</v>
      </c>
      <c r="W56" s="50">
        <f t="shared" si="38"/>
        <v>1</v>
      </c>
      <c r="X56" s="46" t="str">
        <f t="shared" ref="X56" si="43">IF(W56=1,"BASSO",IF(W56=2,"MODERATO",IF(W56=3,"ELEVATO",IF(W56=4,"MOLTO ELEVATO"))))</f>
        <v>BASSO</v>
      </c>
      <c r="Y56" s="31" t="s">
        <v>221</v>
      </c>
      <c r="Z56" s="18" t="s">
        <v>243</v>
      </c>
      <c r="AA56" s="70" t="s">
        <v>256</v>
      </c>
      <c r="AB56" s="46" t="s">
        <v>43</v>
      </c>
      <c r="AC56" s="46" t="s">
        <v>67</v>
      </c>
      <c r="AD56" s="46">
        <f t="shared" ref="AD56:AD57" si="44">IF(AB56="Remota",1,IF(AB56="Bassa",2,IF(AB56="Media",3,IF(AB56="Alta",4))))</f>
        <v>1</v>
      </c>
      <c r="AE56" s="46">
        <f t="shared" ref="AE56:AE57" si="45">IF(AC56="Lieve",1,IF(AC56="Medio",2,IF(AC56="Alto",3,IF(AC56="Critico",4))))</f>
        <v>1</v>
      </c>
      <c r="AF56" s="46" t="str">
        <f t="shared" si="37"/>
        <v>BASSO</v>
      </c>
      <c r="AG56" s="114" t="s">
        <v>343</v>
      </c>
      <c r="AH56" s="48" t="s">
        <v>341</v>
      </c>
      <c r="AI56" s="113" t="s">
        <v>343</v>
      </c>
      <c r="AJ56" s="115" t="s">
        <v>317</v>
      </c>
      <c r="AK56" s="45" t="s">
        <v>257</v>
      </c>
      <c r="AL56" s="43" t="s">
        <v>258</v>
      </c>
      <c r="AM56" s="30" t="s">
        <v>320</v>
      </c>
      <c r="AN56" s="19"/>
    </row>
    <row r="57" spans="1:40" ht="168" customHeight="1" x14ac:dyDescent="0.25">
      <c r="A57" s="150"/>
      <c r="B57" s="194"/>
      <c r="C57" s="67" t="s">
        <v>259</v>
      </c>
      <c r="D57" s="59" t="s">
        <v>260</v>
      </c>
      <c r="E57" s="59" t="s">
        <v>261</v>
      </c>
      <c r="F57" s="57"/>
      <c r="G57" s="57" t="s">
        <v>41</v>
      </c>
      <c r="H57" s="57" t="s">
        <v>41</v>
      </c>
      <c r="I57" s="57" t="s">
        <v>41</v>
      </c>
      <c r="J57" s="57" t="s">
        <v>41</v>
      </c>
      <c r="K57" s="57"/>
      <c r="L57" s="57"/>
      <c r="M57" s="57"/>
      <c r="N57" s="57"/>
      <c r="O57" s="99" t="s">
        <v>262</v>
      </c>
      <c r="P57" s="4" t="s">
        <v>43</v>
      </c>
      <c r="Q57" s="4" t="s">
        <v>44</v>
      </c>
      <c r="R57" s="4">
        <f t="shared" si="39"/>
        <v>1</v>
      </c>
      <c r="S57" s="4">
        <f t="shared" ref="S57:S59" si="46">IF(Q57="Lieve",1,IF(Q57="Medio",2,IF(Q57="Alto",3,IF(Q57="Critico",4))))</f>
        <v>3</v>
      </c>
      <c r="T57" s="4" t="str">
        <f t="shared" si="40"/>
        <v>MODERATO</v>
      </c>
      <c r="U57" s="24">
        <f t="shared" si="41"/>
        <v>2</v>
      </c>
      <c r="V57" s="23">
        <f t="shared" si="42"/>
        <v>2</v>
      </c>
      <c r="W57" s="50">
        <f t="shared" si="38"/>
        <v>2</v>
      </c>
      <c r="X57" s="4" t="str">
        <f>IF(W57=1,"BASSO",IF(W57=2,"MODERATO",IF(W57=3,"ELEVATO",IF(W57=4,"MOLTO ELEVATO"))))</f>
        <v>MODERATO</v>
      </c>
      <c r="Y57" s="28" t="s">
        <v>221</v>
      </c>
      <c r="Z57" s="28" t="s">
        <v>243</v>
      </c>
      <c r="AA57" s="48" t="s">
        <v>263</v>
      </c>
      <c r="AB57" s="46" t="s">
        <v>43</v>
      </c>
      <c r="AC57" s="46" t="s">
        <v>48</v>
      </c>
      <c r="AD57" s="46">
        <f t="shared" si="44"/>
        <v>1</v>
      </c>
      <c r="AE57" s="56">
        <f t="shared" si="45"/>
        <v>2</v>
      </c>
      <c r="AF57" s="4" t="str">
        <f t="shared" si="37"/>
        <v>BASSO</v>
      </c>
      <c r="AG57" s="114" t="s">
        <v>343</v>
      </c>
      <c r="AH57" s="48" t="s">
        <v>341</v>
      </c>
      <c r="AI57" s="113" t="s">
        <v>343</v>
      </c>
      <c r="AJ57" s="117" t="s">
        <v>41</v>
      </c>
      <c r="AK57" s="45" t="s">
        <v>264</v>
      </c>
      <c r="AL57" s="45" t="s">
        <v>265</v>
      </c>
      <c r="AM57" s="30" t="s">
        <v>330</v>
      </c>
      <c r="AN57" s="119"/>
    </row>
    <row r="58" spans="1:40" ht="51.6" customHeight="1" x14ac:dyDescent="0.25">
      <c r="A58" s="148">
        <v>9</v>
      </c>
      <c r="B58" s="239" t="s">
        <v>266</v>
      </c>
      <c r="C58" s="226" t="s">
        <v>267</v>
      </c>
      <c r="D58" s="229" t="s">
        <v>268</v>
      </c>
      <c r="E58" s="229" t="s">
        <v>269</v>
      </c>
      <c r="F58" s="129" t="s">
        <v>41</v>
      </c>
      <c r="G58" s="126" t="s">
        <v>41</v>
      </c>
      <c r="H58" s="129" t="s">
        <v>41</v>
      </c>
      <c r="I58" s="129"/>
      <c r="J58" s="129" t="s">
        <v>41</v>
      </c>
      <c r="K58" s="129"/>
      <c r="L58" s="126"/>
      <c r="M58" s="126" t="s">
        <v>41</v>
      </c>
      <c r="N58" s="126"/>
      <c r="O58" s="98" t="s">
        <v>270</v>
      </c>
      <c r="P58" s="4" t="s">
        <v>43</v>
      </c>
      <c r="Q58" s="4" t="s">
        <v>48</v>
      </c>
      <c r="R58" s="4">
        <f t="shared" si="39"/>
        <v>1</v>
      </c>
      <c r="S58" s="4">
        <f t="shared" si="46"/>
        <v>2</v>
      </c>
      <c r="T58" s="4" t="str">
        <f t="shared" si="40"/>
        <v>BASSO</v>
      </c>
      <c r="U58" s="22">
        <f t="shared" si="41"/>
        <v>1</v>
      </c>
      <c r="V58" s="23">
        <f t="shared" si="42"/>
        <v>1</v>
      </c>
      <c r="W58" s="160">
        <f>ROUND(AVERAGEA(U58:U59),0)</f>
        <v>2</v>
      </c>
      <c r="X58" s="163" t="str">
        <f t="shared" ref="X58" si="47">IF(W58=1,"BASSO",IF(W58=2,"MODERATO",IF(W58=3,"ELEVATO",IF(W58=4,"MOLTO ELEVATO"))))</f>
        <v>MODERATO</v>
      </c>
      <c r="Y58" s="157" t="s">
        <v>221</v>
      </c>
      <c r="Z58" s="157" t="s">
        <v>243</v>
      </c>
      <c r="AA58" s="129" t="s">
        <v>271</v>
      </c>
      <c r="AB58" s="163" t="s">
        <v>43</v>
      </c>
      <c r="AC58" s="163" t="s">
        <v>48</v>
      </c>
      <c r="AD58" s="163">
        <f t="shared" ref="AD58" si="48">IF(AB58="Remota",1,IF(AB58="Bassa",2,IF(AB58="Media",3,IF(AB58="Alta",4))))</f>
        <v>1</v>
      </c>
      <c r="AE58" s="163">
        <f t="shared" ref="AE58" si="49">IF(AC58="Lieve",1,IF(AC58="Medio",2,IF(AC58="Alto",3,IF(AC58="Critico",4))))</f>
        <v>2</v>
      </c>
      <c r="AF58" s="163" t="str">
        <f t="shared" ref="AF58" si="50">IF((AND((AD58*AE58)&gt;0,(AD58*AE58)&lt;3)),"BASSO",IF((AD58*AE58)&gt;=12,"MOLTO ELEVATO",IF(AND((AD58*AE58)&gt;=8,(AD58*AE58)&lt;12),"ELEVATO",IF((AND((AD58*AE58)&gt;=3,(AD58*AE58)&lt;8)),"MODERATO","N.A."))))</f>
        <v>BASSO</v>
      </c>
      <c r="AG58" s="201" t="s">
        <v>343</v>
      </c>
      <c r="AH58" s="240" t="s">
        <v>341</v>
      </c>
      <c r="AI58" s="138" t="s">
        <v>343</v>
      </c>
      <c r="AJ58" s="153" t="s">
        <v>317</v>
      </c>
      <c r="AK58" s="153" t="s">
        <v>359</v>
      </c>
      <c r="AL58" s="137" t="s">
        <v>272</v>
      </c>
      <c r="AM58" s="129" t="s">
        <v>332</v>
      </c>
      <c r="AN58" s="275"/>
    </row>
    <row r="59" spans="1:40" ht="58.2" customHeight="1" x14ac:dyDescent="0.25">
      <c r="A59" s="149"/>
      <c r="B59" s="227"/>
      <c r="C59" s="227"/>
      <c r="D59" s="205"/>
      <c r="E59" s="205"/>
      <c r="F59" s="127"/>
      <c r="G59" s="155"/>
      <c r="H59" s="127"/>
      <c r="I59" s="127"/>
      <c r="J59" s="127"/>
      <c r="K59" s="127"/>
      <c r="L59" s="155"/>
      <c r="M59" s="156"/>
      <c r="N59" s="155"/>
      <c r="O59" s="100" t="s">
        <v>273</v>
      </c>
      <c r="P59" s="4" t="s">
        <v>52</v>
      </c>
      <c r="Q59" s="4" t="s">
        <v>48</v>
      </c>
      <c r="R59" s="4">
        <f t="shared" si="39"/>
        <v>2</v>
      </c>
      <c r="S59" s="4">
        <f t="shared" si="46"/>
        <v>2</v>
      </c>
      <c r="T59" s="4" t="str">
        <f t="shared" si="40"/>
        <v>MODERATO</v>
      </c>
      <c r="U59" s="22">
        <f t="shared" si="41"/>
        <v>2</v>
      </c>
      <c r="V59" s="23">
        <f t="shared" si="42"/>
        <v>2</v>
      </c>
      <c r="W59" s="161"/>
      <c r="X59" s="164"/>
      <c r="Y59" s="158"/>
      <c r="Z59" s="158"/>
      <c r="AA59" s="128"/>
      <c r="AB59" s="164"/>
      <c r="AC59" s="164"/>
      <c r="AD59" s="164"/>
      <c r="AE59" s="164"/>
      <c r="AF59" s="164"/>
      <c r="AG59" s="201"/>
      <c r="AH59" s="241"/>
      <c r="AI59" s="138"/>
      <c r="AJ59" s="154"/>
      <c r="AK59" s="154"/>
      <c r="AL59" s="138"/>
      <c r="AM59" s="128"/>
      <c r="AN59" s="276"/>
    </row>
    <row r="60" spans="1:40" ht="51.6" customHeight="1" x14ac:dyDescent="0.25">
      <c r="A60" s="148">
        <v>10</v>
      </c>
      <c r="B60" s="195" t="s">
        <v>274</v>
      </c>
      <c r="C60" s="226" t="s">
        <v>275</v>
      </c>
      <c r="D60" s="236" t="s">
        <v>276</v>
      </c>
      <c r="E60" s="247" t="s">
        <v>209</v>
      </c>
      <c r="F60" s="129"/>
      <c r="G60" s="126" t="s">
        <v>41</v>
      </c>
      <c r="H60" s="129" t="s">
        <v>41</v>
      </c>
      <c r="I60" s="129"/>
      <c r="J60" s="129" t="s">
        <v>41</v>
      </c>
      <c r="K60" s="129"/>
      <c r="L60" s="126"/>
      <c r="M60" s="49"/>
      <c r="N60" s="126"/>
      <c r="O60" s="100" t="s">
        <v>277</v>
      </c>
      <c r="P60" s="4" t="s">
        <v>52</v>
      </c>
      <c r="Q60" s="4" t="s">
        <v>48</v>
      </c>
      <c r="R60" s="4">
        <f t="shared" ref="R60:R77" si="51">IF(P60="Remota",1,IF(P60="Bassa",2,IF(P60="Media",3,IF(P60="Alta",4))))</f>
        <v>2</v>
      </c>
      <c r="S60" s="4">
        <f t="shared" ref="S60:S77" si="52">IF(Q60="Lieve",1,IF(Q60="Medio",2,IF(Q60="Alto",3,IF(Q60="Critico",4))))</f>
        <v>2</v>
      </c>
      <c r="T60" s="4" t="str">
        <f t="shared" ref="T60:T77" si="53">IF((AND((R60*S60)&gt;0,(R60*S60)&lt;3)),"BASSO",IF((R60*S60)&gt;=12,"MOLTO ELEVATO",IF(AND((R60*S60)&gt;=8,(R60*S60)&lt;12),"ELEVATO",IF((AND((R60*S60)&gt;=3,(R60*S60)&lt;8)),"MODERATO","N.A."))))</f>
        <v>MODERATO</v>
      </c>
      <c r="U60" s="22">
        <f t="shared" ref="U60:U77" si="54">IF(T60="MODERATO",2,IF(T60="BASSO",1,IF(T60="ELEVATO",3,IF(T60="MOLTO ELEVATO",4))))</f>
        <v>2</v>
      </c>
      <c r="V60" s="23">
        <f t="shared" ref="V60:V77" si="55">VALUE(U60)</f>
        <v>2</v>
      </c>
      <c r="W60" s="160">
        <f>ROUND(AVERAGEA(U60:U63),0)</f>
        <v>2</v>
      </c>
      <c r="X60" s="163" t="str">
        <f t="shared" ref="X60" si="56">IF(W60=1,"BASSO",IF(W60=2,"MODERATO",IF(W60=3,"ELEVATO",IF(W60=4,"MOLTO ELEVATO"))))</f>
        <v>MODERATO</v>
      </c>
      <c r="Y60" s="157" t="s">
        <v>221</v>
      </c>
      <c r="Z60" s="157" t="s">
        <v>212</v>
      </c>
      <c r="AA60" s="129" t="s">
        <v>278</v>
      </c>
      <c r="AB60" s="163" t="s">
        <v>52</v>
      </c>
      <c r="AC60" s="163" t="s">
        <v>48</v>
      </c>
      <c r="AD60" s="163">
        <f t="shared" ref="AD60" si="57">IF(AB60="Remota",1,IF(AB60="Bassa",2,IF(AB60="Media",3,IF(AB60="Alta",4))))</f>
        <v>2</v>
      </c>
      <c r="AE60" s="163">
        <f t="shared" ref="AE60" si="58">IF(AC60="Lieve",1,IF(AC60="Medio",2,IF(AC60="Alto",3,IF(AC60="Critico",4))))</f>
        <v>2</v>
      </c>
      <c r="AF60" s="163" t="str">
        <f t="shared" ref="AF60" si="59">IF((AND((AD60*AE60)&gt;0,(AD60*AE60)&lt;3)),"BASSO",IF((AD60*AE60)&gt;=12,"MOLTO ELEVATO",IF(AND((AD60*AE60)&gt;=8,(AD60*AE60)&lt;12),"ELEVATO",IF((AND((AD60*AE60)&gt;=3,(AD60*AE60)&lt;8)),"MODERATO","N.A."))))</f>
        <v>MODERATO</v>
      </c>
      <c r="AG60" s="129" t="s">
        <v>41</v>
      </c>
      <c r="AH60" s="240" t="s">
        <v>340</v>
      </c>
      <c r="AI60" s="138" t="s">
        <v>41</v>
      </c>
      <c r="AJ60" s="153" t="s">
        <v>41</v>
      </c>
      <c r="AK60" s="137" t="s">
        <v>360</v>
      </c>
      <c r="AL60" s="136" t="s">
        <v>364</v>
      </c>
      <c r="AM60" s="129" t="s">
        <v>334</v>
      </c>
      <c r="AN60" s="275"/>
    </row>
    <row r="61" spans="1:40" ht="58.2" customHeight="1" x14ac:dyDescent="0.25">
      <c r="A61" s="149"/>
      <c r="B61" s="196"/>
      <c r="C61" s="227"/>
      <c r="D61" s="237"/>
      <c r="E61" s="237"/>
      <c r="F61" s="127"/>
      <c r="G61" s="155"/>
      <c r="H61" s="127"/>
      <c r="I61" s="127"/>
      <c r="J61" s="127"/>
      <c r="K61" s="127"/>
      <c r="L61" s="155"/>
      <c r="M61" s="74"/>
      <c r="N61" s="155"/>
      <c r="O61" s="98" t="s">
        <v>279</v>
      </c>
      <c r="P61" s="4" t="s">
        <v>52</v>
      </c>
      <c r="Q61" s="4" t="s">
        <v>44</v>
      </c>
      <c r="R61" s="4">
        <f t="shared" si="51"/>
        <v>2</v>
      </c>
      <c r="S61" s="4">
        <f t="shared" si="52"/>
        <v>3</v>
      </c>
      <c r="T61" s="4" t="str">
        <f t="shared" si="53"/>
        <v>MODERATO</v>
      </c>
      <c r="U61" s="22">
        <f t="shared" si="54"/>
        <v>2</v>
      </c>
      <c r="V61" s="23">
        <f t="shared" si="55"/>
        <v>2</v>
      </c>
      <c r="W61" s="161"/>
      <c r="X61" s="164"/>
      <c r="Y61" s="158"/>
      <c r="Z61" s="158"/>
      <c r="AA61" s="127"/>
      <c r="AB61" s="164"/>
      <c r="AC61" s="164"/>
      <c r="AD61" s="164"/>
      <c r="AE61" s="164"/>
      <c r="AF61" s="164"/>
      <c r="AG61" s="127"/>
      <c r="AH61" s="241"/>
      <c r="AI61" s="138"/>
      <c r="AJ61" s="154"/>
      <c r="AK61" s="138"/>
      <c r="AL61" s="141"/>
      <c r="AM61" s="127"/>
      <c r="AN61" s="277"/>
    </row>
    <row r="62" spans="1:40" ht="53.4" customHeight="1" x14ac:dyDescent="0.25">
      <c r="A62" s="149"/>
      <c r="B62" s="196"/>
      <c r="C62" s="227"/>
      <c r="D62" s="237"/>
      <c r="E62" s="237"/>
      <c r="F62" s="127"/>
      <c r="G62" s="155"/>
      <c r="H62" s="127"/>
      <c r="I62" s="127"/>
      <c r="J62" s="127"/>
      <c r="K62" s="127"/>
      <c r="L62" s="155"/>
      <c r="M62" s="74"/>
      <c r="N62" s="155"/>
      <c r="O62" s="98" t="s">
        <v>280</v>
      </c>
      <c r="P62" s="4" t="s">
        <v>52</v>
      </c>
      <c r="Q62" s="4" t="s">
        <v>48</v>
      </c>
      <c r="R62" s="4">
        <f t="shared" si="51"/>
        <v>2</v>
      </c>
      <c r="S62" s="4">
        <f t="shared" si="52"/>
        <v>2</v>
      </c>
      <c r="T62" s="4" t="str">
        <f t="shared" si="53"/>
        <v>MODERATO</v>
      </c>
      <c r="U62" s="22">
        <f t="shared" si="54"/>
        <v>2</v>
      </c>
      <c r="V62" s="23">
        <f t="shared" si="55"/>
        <v>2</v>
      </c>
      <c r="W62" s="161"/>
      <c r="X62" s="164"/>
      <c r="Y62" s="158"/>
      <c r="Z62" s="158"/>
      <c r="AA62" s="127"/>
      <c r="AB62" s="164"/>
      <c r="AC62" s="164"/>
      <c r="AD62" s="164"/>
      <c r="AE62" s="164"/>
      <c r="AF62" s="164"/>
      <c r="AG62" s="127"/>
      <c r="AH62" s="241"/>
      <c r="AI62" s="138"/>
      <c r="AJ62" s="154"/>
      <c r="AK62" s="138"/>
      <c r="AL62" s="141"/>
      <c r="AM62" s="127"/>
      <c r="AN62" s="277"/>
    </row>
    <row r="63" spans="1:40" ht="57" customHeight="1" x14ac:dyDescent="0.25">
      <c r="A63" s="150"/>
      <c r="B63" s="221"/>
      <c r="C63" s="228"/>
      <c r="D63" s="238"/>
      <c r="E63" s="238"/>
      <c r="F63" s="128"/>
      <c r="G63" s="156"/>
      <c r="H63" s="128"/>
      <c r="I63" s="128"/>
      <c r="J63" s="128"/>
      <c r="K63" s="128"/>
      <c r="L63" s="156"/>
      <c r="M63" s="73"/>
      <c r="N63" s="156"/>
      <c r="O63" s="99" t="s">
        <v>281</v>
      </c>
      <c r="P63" s="4" t="s">
        <v>57</v>
      </c>
      <c r="Q63" s="4" t="s">
        <v>48</v>
      </c>
      <c r="R63" s="4">
        <f t="shared" si="51"/>
        <v>3</v>
      </c>
      <c r="S63" s="4">
        <f t="shared" si="52"/>
        <v>2</v>
      </c>
      <c r="T63" s="4" t="str">
        <f t="shared" si="53"/>
        <v>MODERATO</v>
      </c>
      <c r="U63" s="22">
        <f t="shared" si="54"/>
        <v>2</v>
      </c>
      <c r="V63" s="23">
        <f t="shared" si="55"/>
        <v>2</v>
      </c>
      <c r="W63" s="162"/>
      <c r="X63" s="165"/>
      <c r="Y63" s="159"/>
      <c r="Z63" s="159"/>
      <c r="AA63" s="128"/>
      <c r="AB63" s="165"/>
      <c r="AC63" s="165"/>
      <c r="AD63" s="165"/>
      <c r="AE63" s="165"/>
      <c r="AF63" s="165"/>
      <c r="AG63" s="128"/>
      <c r="AH63" s="242"/>
      <c r="AI63" s="138"/>
      <c r="AJ63" s="154"/>
      <c r="AK63" s="138"/>
      <c r="AL63" s="141"/>
      <c r="AM63" s="128"/>
      <c r="AN63" s="276"/>
    </row>
    <row r="64" spans="1:40" ht="51.6" customHeight="1" x14ac:dyDescent="0.25">
      <c r="A64" s="148">
        <v>11</v>
      </c>
      <c r="B64" s="193" t="s">
        <v>282</v>
      </c>
      <c r="C64" s="226" t="s">
        <v>283</v>
      </c>
      <c r="D64" s="229" t="s">
        <v>284</v>
      </c>
      <c r="E64" s="168" t="s">
        <v>209</v>
      </c>
      <c r="F64" s="129"/>
      <c r="G64" s="126" t="s">
        <v>41</v>
      </c>
      <c r="H64" s="129"/>
      <c r="I64" s="129"/>
      <c r="J64" s="129" t="s">
        <v>41</v>
      </c>
      <c r="K64" s="129"/>
      <c r="L64" s="126" t="s">
        <v>41</v>
      </c>
      <c r="M64" s="49"/>
      <c r="N64" s="126"/>
      <c r="O64" s="100" t="s">
        <v>333</v>
      </c>
      <c r="P64" s="4" t="s">
        <v>57</v>
      </c>
      <c r="Q64" s="4" t="s">
        <v>44</v>
      </c>
      <c r="R64" s="4">
        <f t="shared" si="51"/>
        <v>3</v>
      </c>
      <c r="S64" s="4">
        <f t="shared" si="52"/>
        <v>3</v>
      </c>
      <c r="T64" s="4" t="str">
        <f t="shared" si="53"/>
        <v>ELEVATO</v>
      </c>
      <c r="U64" s="22">
        <f t="shared" si="54"/>
        <v>3</v>
      </c>
      <c r="V64" s="23">
        <f t="shared" si="55"/>
        <v>3</v>
      </c>
      <c r="W64" s="160">
        <f>ROUND(AVERAGEA(U64:U70),0)</f>
        <v>3</v>
      </c>
      <c r="X64" s="163" t="str">
        <f t="shared" ref="X64" si="60">IF(W64=1,"BASSO",IF(W64=2,"MODERATO",IF(W64=3,"ELEVATO",IF(W64=4,"MOLTO ELEVATO"))))</f>
        <v>ELEVATO</v>
      </c>
      <c r="Y64" s="157" t="s">
        <v>285</v>
      </c>
      <c r="Z64" s="246" t="s">
        <v>286</v>
      </c>
      <c r="AA64" s="129" t="s">
        <v>287</v>
      </c>
      <c r="AB64" s="163" t="s">
        <v>52</v>
      </c>
      <c r="AC64" s="163" t="s">
        <v>44</v>
      </c>
      <c r="AD64" s="163">
        <f t="shared" ref="AD64" si="61">IF(AB64="Remota",1,IF(AB64="Bassa",2,IF(AB64="Media",3,IF(AB64="Alta",4))))</f>
        <v>2</v>
      </c>
      <c r="AE64" s="163">
        <f t="shared" ref="AE64" si="62">IF(AC64="Lieve",1,IF(AC64="Medio",2,IF(AC64="Alto",3,IF(AC64="Critico",4))))</f>
        <v>3</v>
      </c>
      <c r="AF64" s="163" t="str">
        <f t="shared" ref="AF64" si="63">IF((AND((AD64*AE64)&gt;0,(AD64*AE64)&lt;3)),"BASSO",IF((AD64*AE64)&gt;=12,"MOLTO ELEVATO",IF(AND((AD64*AE64)&gt;=8,(AD64*AE64)&lt;12),"ELEVATO",IF((AND((AD64*AE64)&gt;=3,(AD64*AE64)&lt;8)),"MODERATO","N.A."))))</f>
        <v>MODERATO</v>
      </c>
      <c r="AG64" s="129" t="s">
        <v>41</v>
      </c>
      <c r="AH64" s="240" t="s">
        <v>340</v>
      </c>
      <c r="AI64" s="138" t="s">
        <v>41</v>
      </c>
      <c r="AJ64" s="153" t="s">
        <v>41</v>
      </c>
      <c r="AK64" s="151" t="s">
        <v>361</v>
      </c>
      <c r="AL64" s="136" t="s">
        <v>336</v>
      </c>
      <c r="AM64" s="126" t="s">
        <v>335</v>
      </c>
      <c r="AN64" s="275"/>
    </row>
    <row r="65" spans="1:40" ht="58.2" customHeight="1" x14ac:dyDescent="0.25">
      <c r="A65" s="149"/>
      <c r="B65" s="194"/>
      <c r="C65" s="227"/>
      <c r="D65" s="205"/>
      <c r="E65" s="169"/>
      <c r="F65" s="127"/>
      <c r="G65" s="155"/>
      <c r="H65" s="127"/>
      <c r="I65" s="127"/>
      <c r="J65" s="127"/>
      <c r="K65" s="127"/>
      <c r="L65" s="155"/>
      <c r="M65" s="74"/>
      <c r="N65" s="155"/>
      <c r="O65" s="100" t="s">
        <v>288</v>
      </c>
      <c r="P65" s="4" t="s">
        <v>57</v>
      </c>
      <c r="Q65" s="4" t="s">
        <v>44</v>
      </c>
      <c r="R65" s="4">
        <f t="shared" si="51"/>
        <v>3</v>
      </c>
      <c r="S65" s="4">
        <f t="shared" si="52"/>
        <v>3</v>
      </c>
      <c r="T65" s="4" t="str">
        <f t="shared" si="53"/>
        <v>ELEVATO</v>
      </c>
      <c r="U65" s="22">
        <f t="shared" si="54"/>
        <v>3</v>
      </c>
      <c r="V65" s="23">
        <f t="shared" si="55"/>
        <v>3</v>
      </c>
      <c r="W65" s="161"/>
      <c r="X65" s="164"/>
      <c r="Y65" s="158"/>
      <c r="Z65" s="237"/>
      <c r="AA65" s="127"/>
      <c r="AB65" s="164"/>
      <c r="AC65" s="164"/>
      <c r="AD65" s="164"/>
      <c r="AE65" s="164"/>
      <c r="AF65" s="164"/>
      <c r="AG65" s="127"/>
      <c r="AH65" s="241"/>
      <c r="AI65" s="138"/>
      <c r="AJ65" s="154"/>
      <c r="AK65" s="154"/>
      <c r="AL65" s="141"/>
      <c r="AM65" s="127"/>
      <c r="AN65" s="277"/>
    </row>
    <row r="66" spans="1:40" ht="53.4" customHeight="1" x14ac:dyDescent="0.25">
      <c r="A66" s="149"/>
      <c r="B66" s="194"/>
      <c r="C66" s="227"/>
      <c r="D66" s="205"/>
      <c r="E66" s="169"/>
      <c r="F66" s="127"/>
      <c r="G66" s="155"/>
      <c r="H66" s="127"/>
      <c r="I66" s="127"/>
      <c r="J66" s="127"/>
      <c r="K66" s="127"/>
      <c r="L66" s="155"/>
      <c r="M66" s="74"/>
      <c r="N66" s="155"/>
      <c r="O66" s="100" t="s">
        <v>289</v>
      </c>
      <c r="P66" s="4" t="s">
        <v>57</v>
      </c>
      <c r="Q66" s="4" t="s">
        <v>44</v>
      </c>
      <c r="R66" s="4">
        <f t="shared" si="51"/>
        <v>3</v>
      </c>
      <c r="S66" s="4">
        <f t="shared" si="52"/>
        <v>3</v>
      </c>
      <c r="T66" s="4" t="str">
        <f t="shared" si="53"/>
        <v>ELEVATO</v>
      </c>
      <c r="U66" s="22">
        <f t="shared" si="54"/>
        <v>3</v>
      </c>
      <c r="V66" s="23">
        <f t="shared" si="55"/>
        <v>3</v>
      </c>
      <c r="W66" s="161"/>
      <c r="X66" s="164"/>
      <c r="Y66" s="158"/>
      <c r="Z66" s="237"/>
      <c r="AA66" s="127"/>
      <c r="AB66" s="164"/>
      <c r="AC66" s="164"/>
      <c r="AD66" s="164"/>
      <c r="AE66" s="164"/>
      <c r="AF66" s="164"/>
      <c r="AG66" s="127"/>
      <c r="AH66" s="241"/>
      <c r="AI66" s="138"/>
      <c r="AJ66" s="154"/>
      <c r="AK66" s="154"/>
      <c r="AL66" s="141"/>
      <c r="AM66" s="127"/>
      <c r="AN66" s="277"/>
    </row>
    <row r="67" spans="1:40" ht="53.4" customHeight="1" x14ac:dyDescent="0.25">
      <c r="A67" s="149"/>
      <c r="B67" s="194"/>
      <c r="C67" s="227"/>
      <c r="D67" s="205"/>
      <c r="E67" s="169"/>
      <c r="F67" s="127"/>
      <c r="G67" s="155"/>
      <c r="H67" s="127"/>
      <c r="I67" s="127"/>
      <c r="J67" s="127"/>
      <c r="K67" s="127"/>
      <c r="L67" s="155"/>
      <c r="M67" s="74"/>
      <c r="N67" s="155"/>
      <c r="O67" s="100" t="s">
        <v>290</v>
      </c>
      <c r="P67" s="4" t="s">
        <v>57</v>
      </c>
      <c r="Q67" s="4" t="s">
        <v>44</v>
      </c>
      <c r="R67" s="4">
        <f t="shared" ref="R67:R68" si="64">IF(P67="Remota",1,IF(P67="Bassa",2,IF(P67="Media",3,IF(P67="Alta",4))))</f>
        <v>3</v>
      </c>
      <c r="S67" s="4">
        <f t="shared" ref="S67:S68" si="65">IF(Q67="Lieve",1,IF(Q67="Medio",2,IF(Q67="Alto",3,IF(Q67="Critico",4))))</f>
        <v>3</v>
      </c>
      <c r="T67" s="4" t="str">
        <f t="shared" ref="T67:T68" si="66">IF((AND((R67*S67)&gt;0,(R67*S67)&lt;3)),"BASSO",IF((R67*S67)&gt;=12,"MOLTO ELEVATO",IF(AND((R67*S67)&gt;=8,(R67*S67)&lt;12),"ELEVATO",IF((AND((R67*S67)&gt;=3,(R67*S67)&lt;8)),"MODERATO","N.A."))))</f>
        <v>ELEVATO</v>
      </c>
      <c r="U67" s="22">
        <f t="shared" ref="U67:U68" si="67">IF(T67="MODERATO",2,IF(T67="BASSO",1,IF(T67="ELEVATO",3,IF(T67="MOLTO ELEVATO",4))))</f>
        <v>3</v>
      </c>
      <c r="V67" s="23">
        <f t="shared" ref="V67:V68" si="68">VALUE(U67)</f>
        <v>3</v>
      </c>
      <c r="W67" s="161"/>
      <c r="X67" s="164"/>
      <c r="Y67" s="158"/>
      <c r="Z67" s="237"/>
      <c r="AA67" s="127"/>
      <c r="AB67" s="164"/>
      <c r="AC67" s="164"/>
      <c r="AD67" s="164"/>
      <c r="AE67" s="164"/>
      <c r="AF67" s="164"/>
      <c r="AG67" s="127"/>
      <c r="AH67" s="241"/>
      <c r="AI67" s="138"/>
      <c r="AJ67" s="154"/>
      <c r="AK67" s="154"/>
      <c r="AL67" s="141"/>
      <c r="AM67" s="127"/>
      <c r="AN67" s="277"/>
    </row>
    <row r="68" spans="1:40" ht="53.4" customHeight="1" x14ac:dyDescent="0.25">
      <c r="A68" s="149"/>
      <c r="B68" s="194"/>
      <c r="C68" s="227"/>
      <c r="D68" s="205"/>
      <c r="E68" s="169"/>
      <c r="F68" s="127"/>
      <c r="G68" s="155"/>
      <c r="H68" s="127"/>
      <c r="I68" s="127"/>
      <c r="J68" s="127"/>
      <c r="K68" s="127"/>
      <c r="L68" s="155"/>
      <c r="M68" s="74"/>
      <c r="N68" s="155"/>
      <c r="O68" s="100" t="s">
        <v>291</v>
      </c>
      <c r="P68" s="4" t="s">
        <v>57</v>
      </c>
      <c r="Q68" s="4" t="s">
        <v>44</v>
      </c>
      <c r="R68" s="4">
        <f t="shared" si="64"/>
        <v>3</v>
      </c>
      <c r="S68" s="4">
        <f t="shared" si="65"/>
        <v>3</v>
      </c>
      <c r="T68" s="4" t="str">
        <f t="shared" si="66"/>
        <v>ELEVATO</v>
      </c>
      <c r="U68" s="22">
        <f t="shared" si="67"/>
        <v>3</v>
      </c>
      <c r="V68" s="23">
        <f t="shared" si="68"/>
        <v>3</v>
      </c>
      <c r="W68" s="161"/>
      <c r="X68" s="164"/>
      <c r="Y68" s="158"/>
      <c r="Z68" s="237"/>
      <c r="AA68" s="127"/>
      <c r="AB68" s="164"/>
      <c r="AC68" s="164"/>
      <c r="AD68" s="164"/>
      <c r="AE68" s="164"/>
      <c r="AF68" s="164"/>
      <c r="AG68" s="127"/>
      <c r="AH68" s="241"/>
      <c r="AI68" s="138"/>
      <c r="AJ68" s="154"/>
      <c r="AK68" s="154"/>
      <c r="AL68" s="141"/>
      <c r="AM68" s="127"/>
      <c r="AN68" s="277"/>
    </row>
    <row r="69" spans="1:40" ht="53.4" customHeight="1" x14ac:dyDescent="0.25">
      <c r="A69" s="149"/>
      <c r="B69" s="194"/>
      <c r="C69" s="227"/>
      <c r="D69" s="205"/>
      <c r="E69" s="169"/>
      <c r="F69" s="127"/>
      <c r="G69" s="155"/>
      <c r="H69" s="127"/>
      <c r="I69" s="127"/>
      <c r="J69" s="127"/>
      <c r="K69" s="127"/>
      <c r="L69" s="155"/>
      <c r="M69" s="74"/>
      <c r="N69" s="155"/>
      <c r="O69" s="100" t="s">
        <v>292</v>
      </c>
      <c r="P69" s="4" t="s">
        <v>57</v>
      </c>
      <c r="Q69" s="4" t="s">
        <v>44</v>
      </c>
      <c r="R69" s="4">
        <f t="shared" si="51"/>
        <v>3</v>
      </c>
      <c r="S69" s="4">
        <f t="shared" si="52"/>
        <v>3</v>
      </c>
      <c r="T69" s="4" t="str">
        <f t="shared" si="53"/>
        <v>ELEVATO</v>
      </c>
      <c r="U69" s="22">
        <f t="shared" si="54"/>
        <v>3</v>
      </c>
      <c r="V69" s="23">
        <f t="shared" si="55"/>
        <v>3</v>
      </c>
      <c r="W69" s="161"/>
      <c r="X69" s="164"/>
      <c r="Y69" s="158"/>
      <c r="Z69" s="237"/>
      <c r="AA69" s="127"/>
      <c r="AB69" s="164"/>
      <c r="AC69" s="164"/>
      <c r="AD69" s="164"/>
      <c r="AE69" s="164"/>
      <c r="AF69" s="164"/>
      <c r="AG69" s="127"/>
      <c r="AH69" s="241"/>
      <c r="AI69" s="138"/>
      <c r="AJ69" s="154"/>
      <c r="AK69" s="154"/>
      <c r="AL69" s="141"/>
      <c r="AM69" s="127"/>
      <c r="AN69" s="277"/>
    </row>
    <row r="70" spans="1:40" ht="57" customHeight="1" x14ac:dyDescent="0.25">
      <c r="A70" s="149"/>
      <c r="B70" s="194"/>
      <c r="C70" s="228"/>
      <c r="D70" s="230"/>
      <c r="E70" s="219"/>
      <c r="F70" s="128"/>
      <c r="G70" s="156"/>
      <c r="H70" s="128"/>
      <c r="I70" s="128"/>
      <c r="J70" s="128"/>
      <c r="K70" s="128"/>
      <c r="L70" s="156"/>
      <c r="M70" s="73"/>
      <c r="N70" s="156"/>
      <c r="O70" s="100" t="s">
        <v>293</v>
      </c>
      <c r="P70" s="4" t="s">
        <v>57</v>
      </c>
      <c r="Q70" s="4" t="s">
        <v>44</v>
      </c>
      <c r="R70" s="4">
        <f t="shared" si="51"/>
        <v>3</v>
      </c>
      <c r="S70" s="4">
        <f t="shared" si="52"/>
        <v>3</v>
      </c>
      <c r="T70" s="4" t="str">
        <f t="shared" si="53"/>
        <v>ELEVATO</v>
      </c>
      <c r="U70" s="22">
        <f t="shared" si="54"/>
        <v>3</v>
      </c>
      <c r="V70" s="23">
        <f t="shared" si="55"/>
        <v>3</v>
      </c>
      <c r="W70" s="162"/>
      <c r="X70" s="165"/>
      <c r="Y70" s="159"/>
      <c r="Z70" s="238"/>
      <c r="AA70" s="128"/>
      <c r="AB70" s="165"/>
      <c r="AC70" s="165"/>
      <c r="AD70" s="165"/>
      <c r="AE70" s="165"/>
      <c r="AF70" s="165"/>
      <c r="AG70" s="128"/>
      <c r="AH70" s="242"/>
      <c r="AI70" s="138"/>
      <c r="AJ70" s="154"/>
      <c r="AK70" s="154"/>
      <c r="AL70" s="141"/>
      <c r="AM70" s="128"/>
      <c r="AN70" s="276"/>
    </row>
    <row r="71" spans="1:40" ht="51.6" customHeight="1" x14ac:dyDescent="0.25">
      <c r="A71" s="149"/>
      <c r="B71" s="194"/>
      <c r="C71" s="226" t="s">
        <v>294</v>
      </c>
      <c r="D71" s="229" t="s">
        <v>295</v>
      </c>
      <c r="E71" s="168" t="s">
        <v>209</v>
      </c>
      <c r="F71" s="129"/>
      <c r="G71" s="126" t="s">
        <v>41</v>
      </c>
      <c r="H71" s="129"/>
      <c r="I71" s="129"/>
      <c r="J71" s="129" t="s">
        <v>41</v>
      </c>
      <c r="K71" s="129"/>
      <c r="L71" s="126" t="s">
        <v>41</v>
      </c>
      <c r="M71" s="49"/>
      <c r="N71" s="126"/>
      <c r="O71" s="100" t="s">
        <v>296</v>
      </c>
      <c r="P71" s="4" t="s">
        <v>52</v>
      </c>
      <c r="Q71" s="4" t="s">
        <v>44</v>
      </c>
      <c r="R71" s="4">
        <f t="shared" si="51"/>
        <v>2</v>
      </c>
      <c r="S71" s="4">
        <f t="shared" si="52"/>
        <v>3</v>
      </c>
      <c r="T71" s="4" t="str">
        <f t="shared" si="53"/>
        <v>MODERATO</v>
      </c>
      <c r="U71" s="22">
        <f t="shared" si="54"/>
        <v>2</v>
      </c>
      <c r="V71" s="23">
        <f t="shared" si="55"/>
        <v>2</v>
      </c>
      <c r="W71" s="160">
        <f>ROUND(AVERAGEA(U71:U72),0)</f>
        <v>3</v>
      </c>
      <c r="X71" s="163" t="str">
        <f t="shared" ref="X71" si="69">IF(W71=1,"BASSO",IF(W71=2,"MODERATO",IF(W71=3,"ELEVATO",IF(W71=4,"MOLTO ELEVATO"))))</f>
        <v>ELEVATO</v>
      </c>
      <c r="Y71" s="157" t="s">
        <v>285</v>
      </c>
      <c r="Z71" s="247" t="s">
        <v>297</v>
      </c>
      <c r="AA71" s="126" t="s">
        <v>298</v>
      </c>
      <c r="AB71" s="163" t="s">
        <v>43</v>
      </c>
      <c r="AC71" s="163" t="s">
        <v>44</v>
      </c>
      <c r="AD71" s="163">
        <f t="shared" ref="AD71" si="70">IF(AB71="Remota",1,IF(AB71="Bassa",2,IF(AB71="Media",3,IF(AB71="Alta",4))))</f>
        <v>1</v>
      </c>
      <c r="AE71" s="163">
        <f t="shared" ref="AE71" si="71">IF(AC71="Lieve",1,IF(AC71="Medio",2,IF(AC71="Alto",3,IF(AC71="Critico",4))))</f>
        <v>3</v>
      </c>
      <c r="AF71" s="163" t="str">
        <f t="shared" ref="AF71" si="72">IF((AND((AD71*AE71)&gt;0,(AD71*AE71)&lt;3)),"BASSO",IF((AD71*AE71)&gt;=12,"MOLTO ELEVATO",IF(AND((AD71*AE71)&gt;=8,(AD71*AE71)&lt;12),"ELEVATO",IF((AND((AD71*AE71)&gt;=3,(AD71*AE71)&lt;8)),"MODERATO","N.A."))))</f>
        <v>MODERATO</v>
      </c>
      <c r="AG71" s="129" t="s">
        <v>41</v>
      </c>
      <c r="AH71" s="240" t="s">
        <v>340</v>
      </c>
      <c r="AI71" s="138" t="s">
        <v>41</v>
      </c>
      <c r="AJ71" s="153" t="s">
        <v>41</v>
      </c>
      <c r="AK71" s="137" t="s">
        <v>362</v>
      </c>
      <c r="AL71" s="136" t="s">
        <v>363</v>
      </c>
      <c r="AM71" s="129" t="s">
        <v>365</v>
      </c>
      <c r="AN71" s="275"/>
    </row>
    <row r="72" spans="1:40" ht="83.25" customHeight="1" x14ac:dyDescent="0.25">
      <c r="A72" s="149"/>
      <c r="B72" s="194"/>
      <c r="C72" s="227"/>
      <c r="D72" s="205"/>
      <c r="E72" s="169"/>
      <c r="F72" s="127"/>
      <c r="G72" s="155"/>
      <c r="H72" s="127"/>
      <c r="I72" s="127"/>
      <c r="J72" s="127"/>
      <c r="K72" s="127"/>
      <c r="L72" s="155"/>
      <c r="M72" s="74"/>
      <c r="N72" s="155"/>
      <c r="O72" s="98" t="s">
        <v>299</v>
      </c>
      <c r="P72" s="4" t="s">
        <v>57</v>
      </c>
      <c r="Q72" s="4" t="s">
        <v>44</v>
      </c>
      <c r="R72" s="4">
        <f t="shared" si="51"/>
        <v>3</v>
      </c>
      <c r="S72" s="4">
        <f t="shared" si="52"/>
        <v>3</v>
      </c>
      <c r="T72" s="4" t="str">
        <f t="shared" si="53"/>
        <v>ELEVATO</v>
      </c>
      <c r="U72" s="22">
        <f t="shared" si="54"/>
        <v>3</v>
      </c>
      <c r="V72" s="23">
        <f t="shared" si="55"/>
        <v>3</v>
      </c>
      <c r="W72" s="161"/>
      <c r="X72" s="164"/>
      <c r="Y72" s="158"/>
      <c r="Z72" s="237"/>
      <c r="AA72" s="128"/>
      <c r="AB72" s="164"/>
      <c r="AC72" s="164"/>
      <c r="AD72" s="164"/>
      <c r="AE72" s="164"/>
      <c r="AF72" s="164"/>
      <c r="AG72" s="128"/>
      <c r="AH72" s="241"/>
      <c r="AI72" s="138"/>
      <c r="AJ72" s="154"/>
      <c r="AK72" s="138"/>
      <c r="AL72" s="141"/>
      <c r="AM72" s="128"/>
      <c r="AN72" s="276"/>
    </row>
    <row r="73" spans="1:40" ht="51.6" customHeight="1" x14ac:dyDescent="0.25">
      <c r="A73" s="149"/>
      <c r="B73" s="194"/>
      <c r="C73" s="226" t="s">
        <v>300</v>
      </c>
      <c r="D73" s="229" t="s">
        <v>301</v>
      </c>
      <c r="E73" s="168" t="s">
        <v>209</v>
      </c>
      <c r="F73" s="129"/>
      <c r="G73" s="126" t="s">
        <v>41</v>
      </c>
      <c r="H73" s="129"/>
      <c r="I73" s="129"/>
      <c r="J73" s="129" t="s">
        <v>41</v>
      </c>
      <c r="K73" s="129"/>
      <c r="L73" s="126" t="s">
        <v>41</v>
      </c>
      <c r="M73" s="49"/>
      <c r="N73" s="126"/>
      <c r="O73" s="103" t="s">
        <v>302</v>
      </c>
      <c r="P73" s="4" t="s">
        <v>52</v>
      </c>
      <c r="Q73" s="4" t="s">
        <v>44</v>
      </c>
      <c r="R73" s="4">
        <f t="shared" si="51"/>
        <v>2</v>
      </c>
      <c r="S73" s="4">
        <f t="shared" si="52"/>
        <v>3</v>
      </c>
      <c r="T73" s="4" t="str">
        <f t="shared" si="53"/>
        <v>MODERATO</v>
      </c>
      <c r="U73" s="22">
        <f t="shared" si="54"/>
        <v>2</v>
      </c>
      <c r="V73" s="23">
        <f t="shared" si="55"/>
        <v>2</v>
      </c>
      <c r="W73" s="160">
        <f>ROUND(AVERAGEA(U73:U74),0)</f>
        <v>2</v>
      </c>
      <c r="X73" s="163" t="str">
        <f t="shared" ref="X73" si="73">IF(W73=1,"BASSO",IF(W73=2,"MODERATO",IF(W73=3,"ELEVATO",IF(W73=4,"MOLTO ELEVATO"))))</f>
        <v>MODERATO</v>
      </c>
      <c r="Y73" s="157" t="s">
        <v>221</v>
      </c>
      <c r="Z73" s="157" t="s">
        <v>303</v>
      </c>
      <c r="AA73" s="248" t="s">
        <v>304</v>
      </c>
      <c r="AB73" s="163" t="s">
        <v>52</v>
      </c>
      <c r="AC73" s="163" t="s">
        <v>48</v>
      </c>
      <c r="AD73" s="163">
        <f t="shared" ref="AD73" si="74">IF(AB73="Remota",1,IF(AB73="Bassa",2,IF(AB73="Media",3,IF(AB73="Alta",4))))</f>
        <v>2</v>
      </c>
      <c r="AE73" s="163">
        <f t="shared" ref="AE73" si="75">IF(AC73="Lieve",1,IF(AC73="Medio",2,IF(AC73="Alto",3,IF(AC73="Critico",4))))</f>
        <v>2</v>
      </c>
      <c r="AF73" s="163" t="str">
        <f t="shared" ref="AF73" si="76">IF((AND((AD73*AE73)&gt;0,(AD73*AE73)&lt;3)),"BASSO",IF((AD73*AE73)&gt;=12,"MOLTO ELEVATO",IF(AND((AD73*AE73)&gt;=8,(AD73*AE73)&lt;12),"ELEVATO",IF((AND((AD73*AE73)&gt;=3,(AD73*AE73)&lt;8)),"MODERATO","N.A."))))</f>
        <v>MODERATO</v>
      </c>
      <c r="AG73" s="129" t="s">
        <v>41</v>
      </c>
      <c r="AH73" s="240" t="s">
        <v>340</v>
      </c>
      <c r="AI73" s="138" t="s">
        <v>41</v>
      </c>
      <c r="AJ73" s="153" t="s">
        <v>41</v>
      </c>
      <c r="AK73" s="136" t="s">
        <v>366</v>
      </c>
      <c r="AL73" s="136" t="s">
        <v>373</v>
      </c>
      <c r="AM73" s="129" t="s">
        <v>335</v>
      </c>
      <c r="AN73" s="140" t="s">
        <v>339</v>
      </c>
    </row>
    <row r="74" spans="1:40" ht="159.75" customHeight="1" x14ac:dyDescent="0.25">
      <c r="A74" s="149"/>
      <c r="B74" s="194"/>
      <c r="C74" s="227"/>
      <c r="D74" s="205"/>
      <c r="E74" s="169"/>
      <c r="F74" s="127"/>
      <c r="G74" s="155"/>
      <c r="H74" s="127"/>
      <c r="I74" s="127"/>
      <c r="J74" s="127"/>
      <c r="K74" s="127"/>
      <c r="L74" s="155"/>
      <c r="M74" s="74"/>
      <c r="N74" s="155"/>
      <c r="O74" s="100" t="s">
        <v>305</v>
      </c>
      <c r="P74" s="4" t="s">
        <v>52</v>
      </c>
      <c r="Q74" s="4" t="s">
        <v>44</v>
      </c>
      <c r="R74" s="4">
        <f t="shared" si="51"/>
        <v>2</v>
      </c>
      <c r="S74" s="4">
        <f t="shared" si="52"/>
        <v>3</v>
      </c>
      <c r="T74" s="4" t="str">
        <f t="shared" si="53"/>
        <v>MODERATO</v>
      </c>
      <c r="U74" s="22">
        <f t="shared" si="54"/>
        <v>2</v>
      </c>
      <c r="V74" s="23">
        <f t="shared" si="55"/>
        <v>2</v>
      </c>
      <c r="W74" s="161"/>
      <c r="X74" s="164"/>
      <c r="Y74" s="158"/>
      <c r="Z74" s="158"/>
      <c r="AA74" s="128"/>
      <c r="AB74" s="164"/>
      <c r="AC74" s="164"/>
      <c r="AD74" s="164"/>
      <c r="AE74" s="164"/>
      <c r="AF74" s="164"/>
      <c r="AG74" s="128"/>
      <c r="AH74" s="241"/>
      <c r="AI74" s="138"/>
      <c r="AJ74" s="154"/>
      <c r="AK74" s="138"/>
      <c r="AL74" s="138"/>
      <c r="AM74" s="128"/>
      <c r="AN74" s="140"/>
    </row>
    <row r="75" spans="1:40" ht="51.6" customHeight="1" x14ac:dyDescent="0.25">
      <c r="A75" s="149"/>
      <c r="B75" s="194"/>
      <c r="C75" s="226" t="s">
        <v>306</v>
      </c>
      <c r="D75" s="204" t="s">
        <v>307</v>
      </c>
      <c r="E75" s="168" t="s">
        <v>308</v>
      </c>
      <c r="F75" s="129"/>
      <c r="G75" s="126" t="s">
        <v>41</v>
      </c>
      <c r="H75" s="129"/>
      <c r="I75" s="129"/>
      <c r="J75" s="129" t="s">
        <v>41</v>
      </c>
      <c r="K75" s="129"/>
      <c r="L75" s="126" t="s">
        <v>41</v>
      </c>
      <c r="M75" s="126"/>
      <c r="N75" s="126"/>
      <c r="O75" s="103" t="s">
        <v>309</v>
      </c>
      <c r="P75" s="4" t="s">
        <v>52</v>
      </c>
      <c r="Q75" s="4" t="s">
        <v>44</v>
      </c>
      <c r="R75" s="4">
        <f t="shared" si="51"/>
        <v>2</v>
      </c>
      <c r="S75" s="4">
        <f t="shared" si="52"/>
        <v>3</v>
      </c>
      <c r="T75" s="4" t="str">
        <f t="shared" si="53"/>
        <v>MODERATO</v>
      </c>
      <c r="U75" s="22">
        <f t="shared" si="54"/>
        <v>2</v>
      </c>
      <c r="V75" s="23">
        <f t="shared" si="55"/>
        <v>2</v>
      </c>
      <c r="W75" s="160">
        <f>ROUND(AVERAGEA(U75:U77),0)</f>
        <v>2</v>
      </c>
      <c r="X75" s="163" t="str">
        <f t="shared" ref="X75" si="77">IF(W75=1,"BASSO",IF(W75=2,"MODERATO",IF(W75=3,"ELEVATO",IF(W75=4,"MOLTO ELEVATO"))))</f>
        <v>MODERATO</v>
      </c>
      <c r="Y75" s="157" t="s">
        <v>221</v>
      </c>
      <c r="Z75" s="157" t="s">
        <v>303</v>
      </c>
      <c r="AA75" s="129" t="s">
        <v>310</v>
      </c>
      <c r="AB75" s="163" t="s">
        <v>43</v>
      </c>
      <c r="AC75" s="163" t="s">
        <v>44</v>
      </c>
      <c r="AD75" s="163">
        <f t="shared" ref="AD75" si="78">IF(AB75="Remota",1,IF(AB75="Bassa",2,IF(AB75="Media",3,IF(AB75="Alta",4))))</f>
        <v>1</v>
      </c>
      <c r="AE75" s="163">
        <f t="shared" ref="AE75" si="79">IF(AC75="Lieve",1,IF(AC75="Medio",2,IF(AC75="Alto",3,IF(AC75="Critico",4))))</f>
        <v>3</v>
      </c>
      <c r="AF75" s="163" t="str">
        <f t="shared" ref="AF75" si="80">IF((AND((AD75*AE75)&gt;0,(AD75*AE75)&lt;3)),"BASSO",IF((AD75*AE75)&gt;=12,"MOLTO ELEVATO",IF(AND((AD75*AE75)&gt;=8,(AD75*AE75)&lt;12),"ELEVATO",IF((AND((AD75*AE75)&gt;=3,(AD75*AE75)&lt;8)),"MODERATO","N.A."))))</f>
        <v>MODERATO</v>
      </c>
      <c r="AG75" s="129" t="s">
        <v>41</v>
      </c>
      <c r="AH75" s="240" t="s">
        <v>340</v>
      </c>
      <c r="AI75" s="212" t="s">
        <v>41</v>
      </c>
      <c r="AJ75" s="153" t="s">
        <v>41</v>
      </c>
      <c r="AK75" s="139" t="s">
        <v>311</v>
      </c>
      <c r="AL75" s="136" t="s">
        <v>367</v>
      </c>
      <c r="AM75" s="129" t="s">
        <v>348</v>
      </c>
      <c r="AN75" s="141" t="s">
        <v>368</v>
      </c>
    </row>
    <row r="76" spans="1:40" ht="51.6" customHeight="1" x14ac:dyDescent="0.25">
      <c r="A76" s="149"/>
      <c r="B76" s="194"/>
      <c r="C76" s="251"/>
      <c r="D76" s="205"/>
      <c r="E76" s="218"/>
      <c r="F76" s="127"/>
      <c r="G76" s="155"/>
      <c r="H76" s="127"/>
      <c r="I76" s="127"/>
      <c r="J76" s="127"/>
      <c r="K76" s="127"/>
      <c r="L76" s="155"/>
      <c r="M76" s="155"/>
      <c r="N76" s="155"/>
      <c r="O76" s="103" t="s">
        <v>312</v>
      </c>
      <c r="P76" s="4" t="s">
        <v>52</v>
      </c>
      <c r="Q76" s="4" t="s">
        <v>44</v>
      </c>
      <c r="R76" s="4">
        <f t="shared" si="51"/>
        <v>2</v>
      </c>
      <c r="S76" s="4">
        <f t="shared" si="52"/>
        <v>3</v>
      </c>
      <c r="T76" s="4" t="str">
        <f t="shared" si="53"/>
        <v>MODERATO</v>
      </c>
      <c r="U76" s="22"/>
      <c r="V76" s="23"/>
      <c r="W76" s="161"/>
      <c r="X76" s="164"/>
      <c r="Y76" s="158"/>
      <c r="Z76" s="158"/>
      <c r="AA76" s="127"/>
      <c r="AB76" s="164"/>
      <c r="AC76" s="164"/>
      <c r="AD76" s="164"/>
      <c r="AE76" s="164"/>
      <c r="AF76" s="164"/>
      <c r="AG76" s="127"/>
      <c r="AH76" s="241"/>
      <c r="AI76" s="173"/>
      <c r="AJ76" s="153"/>
      <c r="AK76" s="260"/>
      <c r="AL76" s="137"/>
      <c r="AM76" s="127"/>
      <c r="AN76" s="141"/>
    </row>
    <row r="77" spans="1:40" ht="213" customHeight="1" x14ac:dyDescent="0.25">
      <c r="A77" s="250"/>
      <c r="B77" s="249"/>
      <c r="C77" s="252"/>
      <c r="D77" s="253"/>
      <c r="E77" s="254"/>
      <c r="F77" s="255"/>
      <c r="G77" s="256"/>
      <c r="H77" s="255"/>
      <c r="I77" s="255"/>
      <c r="J77" s="255"/>
      <c r="K77" s="255"/>
      <c r="L77" s="256"/>
      <c r="M77" s="256"/>
      <c r="N77" s="256"/>
      <c r="O77" s="103" t="s">
        <v>313</v>
      </c>
      <c r="P77" s="4" t="s">
        <v>52</v>
      </c>
      <c r="Q77" s="4" t="s">
        <v>44</v>
      </c>
      <c r="R77" s="4">
        <f t="shared" si="51"/>
        <v>2</v>
      </c>
      <c r="S77" s="4">
        <f t="shared" si="52"/>
        <v>3</v>
      </c>
      <c r="T77" s="4" t="str">
        <f t="shared" si="53"/>
        <v>MODERATO</v>
      </c>
      <c r="U77" s="78">
        <f t="shared" si="54"/>
        <v>2</v>
      </c>
      <c r="V77" s="79">
        <f t="shared" si="55"/>
        <v>2</v>
      </c>
      <c r="W77" s="257"/>
      <c r="X77" s="258"/>
      <c r="Y77" s="259"/>
      <c r="Z77" s="259"/>
      <c r="AA77" s="128"/>
      <c r="AB77" s="258"/>
      <c r="AC77" s="258"/>
      <c r="AD77" s="258"/>
      <c r="AE77" s="258"/>
      <c r="AF77" s="258"/>
      <c r="AG77" s="255"/>
      <c r="AH77" s="262"/>
      <c r="AI77" s="213"/>
      <c r="AJ77" s="154"/>
      <c r="AK77" s="261"/>
      <c r="AL77" s="138"/>
      <c r="AM77" s="128"/>
      <c r="AN77" s="141"/>
    </row>
  </sheetData>
  <autoFilter ref="B2:AL57" xr:uid="{0605F52A-D81E-4399-A7AE-9A4AA4826A78}">
    <filterColumn colId="14" showButton="0"/>
  </autoFilter>
  <mergeCells count="655">
    <mergeCell ref="AN75:AN77"/>
    <mergeCell ref="AN3:AN5"/>
    <mergeCell ref="AN9:AN13"/>
    <mergeCell ref="AN16:AN17"/>
    <mergeCell ref="AN18:AN19"/>
    <mergeCell ref="AN28:AN29"/>
    <mergeCell ref="AN33:AN36"/>
    <mergeCell ref="AN45:AN46"/>
    <mergeCell ref="AN47:AN48"/>
    <mergeCell ref="AN73:AN74"/>
    <mergeCell ref="AN7:AN8"/>
    <mergeCell ref="AN14:AN15"/>
    <mergeCell ref="AN20:AN22"/>
    <mergeCell ref="AN24:AN25"/>
    <mergeCell ref="AN37:AN40"/>
    <mergeCell ref="AN41:AN44"/>
    <mergeCell ref="AN49:AN51"/>
    <mergeCell ref="AN58:AN59"/>
    <mergeCell ref="AN60:AN63"/>
    <mergeCell ref="AN64:AN70"/>
    <mergeCell ref="AN71:AN72"/>
    <mergeCell ref="M58:M59"/>
    <mergeCell ref="M75:M77"/>
    <mergeCell ref="AC64:AC70"/>
    <mergeCell ref="AD64:AD70"/>
    <mergeCell ref="AE64:AE70"/>
    <mergeCell ref="AF64:AF70"/>
    <mergeCell ref="AB47:AB48"/>
    <mergeCell ref="Z45:Z46"/>
    <mergeCell ref="Y45:Y46"/>
    <mergeCell ref="AE58:AE59"/>
    <mergeCell ref="AF58:AF59"/>
    <mergeCell ref="Y1:AA1"/>
    <mergeCell ref="W24:W25"/>
    <mergeCell ref="X24:X25"/>
    <mergeCell ref="O1:O2"/>
    <mergeCell ref="U2:V2"/>
    <mergeCell ref="AA64:AA70"/>
    <mergeCell ref="W47:W48"/>
    <mergeCell ref="X47:X48"/>
    <mergeCell ref="AA47:AA48"/>
    <mergeCell ref="X37:X40"/>
    <mergeCell ref="X45:X46"/>
    <mergeCell ref="X41:X44"/>
    <mergeCell ref="X28:X29"/>
    <mergeCell ref="W37:W40"/>
    <mergeCell ref="W41:W44"/>
    <mergeCell ref="Z16:Z17"/>
    <mergeCell ref="X3:X5"/>
    <mergeCell ref="Y3:Y5"/>
    <mergeCell ref="P1:X1"/>
    <mergeCell ref="W18:W19"/>
    <mergeCell ref="Y41:Y44"/>
    <mergeCell ref="Z41:Z44"/>
    <mergeCell ref="Y37:Y40"/>
    <mergeCell ref="Z37:Z40"/>
    <mergeCell ref="AJ75:AJ77"/>
    <mergeCell ref="AK75:AK77"/>
    <mergeCell ref="AH75:AH77"/>
    <mergeCell ref="AA75:AA77"/>
    <mergeCell ref="AG75:AG77"/>
    <mergeCell ref="AA16:AA17"/>
    <mergeCell ref="AA18:AA19"/>
    <mergeCell ref="AA20:AA21"/>
    <mergeCell ref="AA24:AA25"/>
    <mergeCell ref="AA28:AA29"/>
    <mergeCell ref="AA33:AA36"/>
    <mergeCell ref="AA37:AA40"/>
    <mergeCell ref="AA41:AA44"/>
    <mergeCell ref="AA45:AA46"/>
    <mergeCell ref="AB75:AB77"/>
    <mergeCell ref="AC75:AC77"/>
    <mergeCell ref="AD75:AD77"/>
    <mergeCell ref="AE75:AE77"/>
    <mergeCell ref="AF75:AF77"/>
    <mergeCell ref="AB73:AB74"/>
    <mergeCell ref="AC73:AC74"/>
    <mergeCell ref="AE71:AE72"/>
    <mergeCell ref="AK71:AK72"/>
    <mergeCell ref="AJ64:AJ70"/>
    <mergeCell ref="J75:J77"/>
    <mergeCell ref="K75:K77"/>
    <mergeCell ref="L75:L77"/>
    <mergeCell ref="N75:N77"/>
    <mergeCell ref="W75:W77"/>
    <mergeCell ref="X75:X77"/>
    <mergeCell ref="Y75:Y77"/>
    <mergeCell ref="Z75:Z77"/>
    <mergeCell ref="AI75:AI77"/>
    <mergeCell ref="B64:B77"/>
    <mergeCell ref="A64:A77"/>
    <mergeCell ref="AD73:AD74"/>
    <mergeCell ref="AE73:AE74"/>
    <mergeCell ref="AF73:AF74"/>
    <mergeCell ref="AH73:AH74"/>
    <mergeCell ref="AI73:AI74"/>
    <mergeCell ref="AJ73:AJ74"/>
    <mergeCell ref="J73:J74"/>
    <mergeCell ref="K73:K74"/>
    <mergeCell ref="L73:L74"/>
    <mergeCell ref="N73:N74"/>
    <mergeCell ref="W73:W74"/>
    <mergeCell ref="X73:X74"/>
    <mergeCell ref="Y73:Y74"/>
    <mergeCell ref="Z73:Z74"/>
    <mergeCell ref="AG73:AG74"/>
    <mergeCell ref="C75:C77"/>
    <mergeCell ref="D75:D77"/>
    <mergeCell ref="E75:E77"/>
    <mergeCell ref="F75:F77"/>
    <mergeCell ref="G75:G77"/>
    <mergeCell ref="H75:H77"/>
    <mergeCell ref="I75:I77"/>
    <mergeCell ref="C73:C74"/>
    <mergeCell ref="D73:D74"/>
    <mergeCell ref="E73:E74"/>
    <mergeCell ref="F73:F74"/>
    <mergeCell ref="G73:G74"/>
    <mergeCell ref="H73:H74"/>
    <mergeCell ref="I73:I74"/>
    <mergeCell ref="AK73:AK74"/>
    <mergeCell ref="AF71:AF72"/>
    <mergeCell ref="AA71:AA72"/>
    <mergeCell ref="AA73:AA74"/>
    <mergeCell ref="AK64:AK70"/>
    <mergeCell ref="C71:C72"/>
    <mergeCell ref="D71:D72"/>
    <mergeCell ref="E71:E72"/>
    <mergeCell ref="F71:F72"/>
    <mergeCell ref="G71:G72"/>
    <mergeCell ref="H71:H72"/>
    <mergeCell ref="I71:I72"/>
    <mergeCell ref="J71:J72"/>
    <mergeCell ref="K71:K72"/>
    <mergeCell ref="L71:L72"/>
    <mergeCell ref="N71:N72"/>
    <mergeCell ref="W71:W72"/>
    <mergeCell ref="X71:X72"/>
    <mergeCell ref="Y71:Y72"/>
    <mergeCell ref="Z71:Z72"/>
    <mergeCell ref="AG71:AG72"/>
    <mergeCell ref="AB71:AB72"/>
    <mergeCell ref="AC71:AC72"/>
    <mergeCell ref="AD71:AD72"/>
    <mergeCell ref="AH71:AH72"/>
    <mergeCell ref="AI71:AI72"/>
    <mergeCell ref="AJ71:AJ72"/>
    <mergeCell ref="AI60:AI63"/>
    <mergeCell ref="AJ60:AJ63"/>
    <mergeCell ref="AK60:AK63"/>
    <mergeCell ref="C64:C70"/>
    <mergeCell ref="D64:D70"/>
    <mergeCell ref="E64:E70"/>
    <mergeCell ref="F64:F70"/>
    <mergeCell ref="G64:G70"/>
    <mergeCell ref="H64:H70"/>
    <mergeCell ref="I64:I70"/>
    <mergeCell ref="J64:J70"/>
    <mergeCell ref="K64:K70"/>
    <mergeCell ref="L64:L70"/>
    <mergeCell ref="N64:N70"/>
    <mergeCell ref="W64:W70"/>
    <mergeCell ref="X64:X70"/>
    <mergeCell ref="Y64:Y70"/>
    <mergeCell ref="Z64:Z70"/>
    <mergeCell ref="AG64:AG70"/>
    <mergeCell ref="AB64:AB70"/>
    <mergeCell ref="E60:E63"/>
    <mergeCell ref="F60:F63"/>
    <mergeCell ref="AH64:AH70"/>
    <mergeCell ref="AI64:AI70"/>
    <mergeCell ref="AK58:AK59"/>
    <mergeCell ref="B7:B15"/>
    <mergeCell ref="W16:W17"/>
    <mergeCell ref="W14:W15"/>
    <mergeCell ref="A7:A15"/>
    <mergeCell ref="E58:E59"/>
    <mergeCell ref="F58:F59"/>
    <mergeCell ref="G58:G59"/>
    <mergeCell ref="H58:H59"/>
    <mergeCell ref="I58:I59"/>
    <mergeCell ref="J58:J59"/>
    <mergeCell ref="K58:K59"/>
    <mergeCell ref="L58:L59"/>
    <mergeCell ref="N58:N59"/>
    <mergeCell ref="AH14:AH15"/>
    <mergeCell ref="AH16:AH17"/>
    <mergeCell ref="AH18:AH19"/>
    <mergeCell ref="W20:W21"/>
    <mergeCell ref="X18:X19"/>
    <mergeCell ref="N18:N19"/>
    <mergeCell ref="J37:J40"/>
    <mergeCell ref="AG58:AG59"/>
    <mergeCell ref="B33:B46"/>
    <mergeCell ref="M49:M51"/>
    <mergeCell ref="AH58:AH59"/>
    <mergeCell ref="AI58:AI59"/>
    <mergeCell ref="AG49:AG51"/>
    <mergeCell ref="AB49:AB51"/>
    <mergeCell ref="AJ58:AJ59"/>
    <mergeCell ref="W58:W59"/>
    <mergeCell ref="X58:X59"/>
    <mergeCell ref="Y58:Y59"/>
    <mergeCell ref="Z58:Z59"/>
    <mergeCell ref="AA49:AA51"/>
    <mergeCell ref="AA58:AA59"/>
    <mergeCell ref="AB58:AB59"/>
    <mergeCell ref="AC58:AC59"/>
    <mergeCell ref="AD58:AD59"/>
    <mergeCell ref="J60:J63"/>
    <mergeCell ref="K60:K63"/>
    <mergeCell ref="L60:L63"/>
    <mergeCell ref="N60:N63"/>
    <mergeCell ref="W60:W63"/>
    <mergeCell ref="B47:B57"/>
    <mergeCell ref="AH60:AH63"/>
    <mergeCell ref="X60:X63"/>
    <mergeCell ref="Y60:Y63"/>
    <mergeCell ref="Z60:Z63"/>
    <mergeCell ref="Y49:Y51"/>
    <mergeCell ref="K49:K51"/>
    <mergeCell ref="L49:L51"/>
    <mergeCell ref="N49:N51"/>
    <mergeCell ref="AG60:AG63"/>
    <mergeCell ref="AB60:AB63"/>
    <mergeCell ref="AC60:AC63"/>
    <mergeCell ref="AD60:AD63"/>
    <mergeCell ref="AE60:AE63"/>
    <mergeCell ref="AF60:AF63"/>
    <mergeCell ref="AA60:AA63"/>
    <mergeCell ref="W49:W51"/>
    <mergeCell ref="Z49:Z51"/>
    <mergeCell ref="X49:X51"/>
    <mergeCell ref="A60:A63"/>
    <mergeCell ref="B60:B63"/>
    <mergeCell ref="C60:C63"/>
    <mergeCell ref="D60:D63"/>
    <mergeCell ref="A58:A59"/>
    <mergeCell ref="B58:B59"/>
    <mergeCell ref="C58:C59"/>
    <mergeCell ref="D58:D59"/>
    <mergeCell ref="I60:I63"/>
    <mergeCell ref="G60:G63"/>
    <mergeCell ref="H60:H63"/>
    <mergeCell ref="G14:G15"/>
    <mergeCell ref="E7:E8"/>
    <mergeCell ref="M20:M21"/>
    <mergeCell ref="M24:M25"/>
    <mergeCell ref="M28:M29"/>
    <mergeCell ref="N14:N15"/>
    <mergeCell ref="K14:K15"/>
    <mergeCell ref="I33:I36"/>
    <mergeCell ref="M33:M36"/>
    <mergeCell ref="K20:K21"/>
    <mergeCell ref="L20:L21"/>
    <mergeCell ref="N20:N21"/>
    <mergeCell ref="L18:L19"/>
    <mergeCell ref="I18:I19"/>
    <mergeCell ref="J18:J19"/>
    <mergeCell ref="H16:H17"/>
    <mergeCell ref="M14:M15"/>
    <mergeCell ref="G24:G25"/>
    <mergeCell ref="H9:H13"/>
    <mergeCell ref="I9:I13"/>
    <mergeCell ref="J9:J13"/>
    <mergeCell ref="K9:K13"/>
    <mergeCell ref="L9:L13"/>
    <mergeCell ref="N9:N13"/>
    <mergeCell ref="C20:C21"/>
    <mergeCell ref="D20:D21"/>
    <mergeCell ref="E20:E21"/>
    <mergeCell ref="F20:F21"/>
    <mergeCell ref="G20:G21"/>
    <mergeCell ref="E28:E29"/>
    <mergeCell ref="D28:D29"/>
    <mergeCell ref="E18:E19"/>
    <mergeCell ref="F7:F8"/>
    <mergeCell ref="G7:G8"/>
    <mergeCell ref="C7:C8"/>
    <mergeCell ref="D7:D8"/>
    <mergeCell ref="C14:C15"/>
    <mergeCell ref="D14:D15"/>
    <mergeCell ref="E14:E15"/>
    <mergeCell ref="F14:F15"/>
    <mergeCell ref="C9:C13"/>
    <mergeCell ref="D9:D13"/>
    <mergeCell ref="E9:E13"/>
    <mergeCell ref="F9:F13"/>
    <mergeCell ref="D16:D17"/>
    <mergeCell ref="E16:E17"/>
    <mergeCell ref="F16:F17"/>
    <mergeCell ref="C16:C17"/>
    <mergeCell ref="A1:A2"/>
    <mergeCell ref="X9:X13"/>
    <mergeCell ref="W9:W13"/>
    <mergeCell ref="AB18:AB19"/>
    <mergeCell ref="C18:C19"/>
    <mergeCell ref="D18:D19"/>
    <mergeCell ref="F18:F19"/>
    <mergeCell ref="G18:G19"/>
    <mergeCell ref="Z18:Z19"/>
    <mergeCell ref="A3:A6"/>
    <mergeCell ref="B3:B6"/>
    <mergeCell ref="Z3:Z5"/>
    <mergeCell ref="A16:A22"/>
    <mergeCell ref="Z20:Z21"/>
    <mergeCell ref="AA3:AA5"/>
    <mergeCell ref="AB20:AB21"/>
    <mergeCell ref="G9:G13"/>
    <mergeCell ref="G16:G17"/>
    <mergeCell ref="B1:B2"/>
    <mergeCell ref="C1:C2"/>
    <mergeCell ref="D1:D2"/>
    <mergeCell ref="E1:E2"/>
    <mergeCell ref="F1:N1"/>
    <mergeCell ref="H20:H21"/>
    <mergeCell ref="C45:C46"/>
    <mergeCell ref="G41:G44"/>
    <mergeCell ref="C41:C44"/>
    <mergeCell ref="C49:C51"/>
    <mergeCell ref="D49:D51"/>
    <mergeCell ref="C47:C48"/>
    <mergeCell ref="D47:D48"/>
    <mergeCell ref="E49:E51"/>
    <mergeCell ref="K24:K25"/>
    <mergeCell ref="D41:D44"/>
    <mergeCell ref="E41:E44"/>
    <mergeCell ref="C37:C40"/>
    <mergeCell ref="D37:D40"/>
    <mergeCell ref="C24:C25"/>
    <mergeCell ref="D24:D25"/>
    <mergeCell ref="E24:E25"/>
    <mergeCell ref="F24:F25"/>
    <mergeCell ref="E47:E48"/>
    <mergeCell ref="G45:G46"/>
    <mergeCell ref="G37:G40"/>
    <mergeCell ref="C33:C36"/>
    <mergeCell ref="D33:D36"/>
    <mergeCell ref="H45:H46"/>
    <mergeCell ref="F28:F29"/>
    <mergeCell ref="F37:F40"/>
    <mergeCell ref="AB45:AB46"/>
    <mergeCell ref="B24:B29"/>
    <mergeCell ref="A24:A29"/>
    <mergeCell ref="C28:C29"/>
    <mergeCell ref="W45:W46"/>
    <mergeCell ref="K45:K46"/>
    <mergeCell ref="L45:L46"/>
    <mergeCell ref="N45:N46"/>
    <mergeCell ref="K37:K40"/>
    <mergeCell ref="L37:L40"/>
    <mergeCell ref="N37:N40"/>
    <mergeCell ref="D45:D46"/>
    <mergeCell ref="E37:E40"/>
    <mergeCell ref="N28:N29"/>
    <mergeCell ref="W28:W29"/>
    <mergeCell ref="J33:J36"/>
    <mergeCell ref="B30:B32"/>
    <mergeCell ref="F45:F46"/>
    <mergeCell ref="E45:E46"/>
    <mergeCell ref="F41:F44"/>
    <mergeCell ref="E33:E36"/>
    <mergeCell ref="F33:F36"/>
    <mergeCell ref="G33:G36"/>
    <mergeCell ref="AK49:AK51"/>
    <mergeCell ref="Y47:Y48"/>
    <mergeCell ref="AJ49:AJ51"/>
    <mergeCell ref="AE47:AE48"/>
    <mergeCell ref="AF47:AF48"/>
    <mergeCell ref="Z47:Z48"/>
    <mergeCell ref="AE49:AE51"/>
    <mergeCell ref="AF49:AF51"/>
    <mergeCell ref="AI47:AI48"/>
    <mergeCell ref="AI49:AI51"/>
    <mergeCell ref="AH47:AH48"/>
    <mergeCell ref="AG47:AG48"/>
    <mergeCell ref="AJ47:AJ48"/>
    <mergeCell ref="AD47:AD48"/>
    <mergeCell ref="AC47:AC48"/>
    <mergeCell ref="AK47:AK48"/>
    <mergeCell ref="AC49:AC51"/>
    <mergeCell ref="AD49:AD51"/>
    <mergeCell ref="AH49:AH51"/>
    <mergeCell ref="AK37:AK40"/>
    <mergeCell ref="AG41:AG44"/>
    <mergeCell ref="AH41:AH44"/>
    <mergeCell ref="AC37:AC40"/>
    <mergeCell ref="AD37:AD40"/>
    <mergeCell ref="AC45:AC46"/>
    <mergeCell ref="AD45:AD46"/>
    <mergeCell ref="AE37:AE40"/>
    <mergeCell ref="AF45:AF46"/>
    <mergeCell ref="AH45:AH46"/>
    <mergeCell ref="AK41:AK44"/>
    <mergeCell ref="AI41:AI44"/>
    <mergeCell ref="AG45:AG46"/>
    <mergeCell ref="AJ41:AJ44"/>
    <mergeCell ref="AK45:AK46"/>
    <mergeCell ref="AE41:AE44"/>
    <mergeCell ref="AE45:AE46"/>
    <mergeCell ref="AF41:AF44"/>
    <mergeCell ref="AH37:AH40"/>
    <mergeCell ref="AJ37:AJ40"/>
    <mergeCell ref="AJ45:AJ46"/>
    <mergeCell ref="AI45:AI46"/>
    <mergeCell ref="AG18:AG19"/>
    <mergeCell ref="AH20:AH21"/>
    <mergeCell ref="K18:K19"/>
    <mergeCell ref="AD18:AD19"/>
    <mergeCell ref="AE18:AE19"/>
    <mergeCell ref="AG37:AG40"/>
    <mergeCell ref="AI37:AI40"/>
    <mergeCell ref="AD20:AD21"/>
    <mergeCell ref="AG20:AG21"/>
    <mergeCell ref="AB37:AB40"/>
    <mergeCell ref="AG33:AG36"/>
    <mergeCell ref="AG28:AG29"/>
    <mergeCell ref="AF37:AF40"/>
    <mergeCell ref="AC20:AC21"/>
    <mergeCell ref="AF33:AF36"/>
    <mergeCell ref="AE33:AE36"/>
    <mergeCell ref="L24:L25"/>
    <mergeCell ref="N24:N25"/>
    <mergeCell ref="M37:M40"/>
    <mergeCell ref="AF18:AF19"/>
    <mergeCell ref="AF20:AF21"/>
    <mergeCell ref="AE20:AE21"/>
    <mergeCell ref="M18:M19"/>
    <mergeCell ref="AG24:AG25"/>
    <mergeCell ref="AB41:AB44"/>
    <mergeCell ref="AD41:AD44"/>
    <mergeCell ref="AC41:AC44"/>
    <mergeCell ref="Y18:Y19"/>
    <mergeCell ref="Y7:Y8"/>
    <mergeCell ref="Y14:Y15"/>
    <mergeCell ref="Z14:Z15"/>
    <mergeCell ref="AD16:AD17"/>
    <mergeCell ref="AD14:AD15"/>
    <mergeCell ref="AA14:AA15"/>
    <mergeCell ref="AB28:AB29"/>
    <mergeCell ref="AC28:AC29"/>
    <mergeCell ref="AD28:AD29"/>
    <mergeCell ref="Y24:Y25"/>
    <mergeCell ref="Z24:Z25"/>
    <mergeCell ref="AB24:AB25"/>
    <mergeCell ref="AC24:AC25"/>
    <mergeCell ref="AD24:AD25"/>
    <mergeCell ref="AJ9:AJ13"/>
    <mergeCell ref="AG14:AG15"/>
    <mergeCell ref="Y9:Y13"/>
    <mergeCell ref="Z9:Z13"/>
    <mergeCell ref="AG9:AG13"/>
    <mergeCell ref="I16:I17"/>
    <mergeCell ref="J16:J17"/>
    <mergeCell ref="K16:K17"/>
    <mergeCell ref="L16:L17"/>
    <mergeCell ref="N16:N17"/>
    <mergeCell ref="X16:X17"/>
    <mergeCell ref="AB16:AB17"/>
    <mergeCell ref="AF14:AF15"/>
    <mergeCell ref="AE14:AE15"/>
    <mergeCell ref="Y16:Y17"/>
    <mergeCell ref="AE16:AE17"/>
    <mergeCell ref="AC16:AC17"/>
    <mergeCell ref="AF16:AF17"/>
    <mergeCell ref="AB14:AB15"/>
    <mergeCell ref="AG16:AG17"/>
    <mergeCell ref="B16:B22"/>
    <mergeCell ref="W7:W8"/>
    <mergeCell ref="X7:X8"/>
    <mergeCell ref="Z7:Z8"/>
    <mergeCell ref="AC18:AC19"/>
    <mergeCell ref="H18:H19"/>
    <mergeCell ref="K3:K5"/>
    <mergeCell ref="L3:L5"/>
    <mergeCell ref="C3:C5"/>
    <mergeCell ref="D3:D5"/>
    <mergeCell ref="E3:E5"/>
    <mergeCell ref="F3:F5"/>
    <mergeCell ref="G3:G5"/>
    <mergeCell ref="H3:H5"/>
    <mergeCell ref="I3:I5"/>
    <mergeCell ref="N3:N5"/>
    <mergeCell ref="J3:J5"/>
    <mergeCell ref="H14:H15"/>
    <mergeCell ref="I14:I15"/>
    <mergeCell ref="J14:J15"/>
    <mergeCell ref="L14:L15"/>
    <mergeCell ref="AB7:AB8"/>
    <mergeCell ref="K7:K8"/>
    <mergeCell ref="L7:L8"/>
    <mergeCell ref="G47:G48"/>
    <mergeCell ref="H47:H48"/>
    <mergeCell ref="I47:I48"/>
    <mergeCell ref="AE3:AE5"/>
    <mergeCell ref="AD9:AD13"/>
    <mergeCell ref="AD7:AD8"/>
    <mergeCell ref="AF3:AF5"/>
    <mergeCell ref="AA7:AA8"/>
    <mergeCell ref="AA9:AA13"/>
    <mergeCell ref="AC9:AC13"/>
    <mergeCell ref="AE7:AE8"/>
    <mergeCell ref="N7:N8"/>
    <mergeCell ref="I7:I8"/>
    <mergeCell ref="J7:J8"/>
    <mergeCell ref="H7:H8"/>
    <mergeCell ref="M9:M13"/>
    <mergeCell ref="AC14:AC15"/>
    <mergeCell ref="X14:X15"/>
    <mergeCell ref="M3:M5"/>
    <mergeCell ref="M7:M8"/>
    <mergeCell ref="W3:W5"/>
    <mergeCell ref="I20:I21"/>
    <mergeCell ref="J20:J21"/>
    <mergeCell ref="Y20:Y21"/>
    <mergeCell ref="I45:I46"/>
    <mergeCell ref="J45:J46"/>
    <mergeCell ref="I41:I44"/>
    <mergeCell ref="J41:J44"/>
    <mergeCell ref="J47:J48"/>
    <mergeCell ref="H37:H40"/>
    <mergeCell ref="I37:I40"/>
    <mergeCell ref="H41:H44"/>
    <mergeCell ref="X20:X21"/>
    <mergeCell ref="K47:K48"/>
    <mergeCell ref="H33:H36"/>
    <mergeCell ref="L47:L48"/>
    <mergeCell ref="N47:N48"/>
    <mergeCell ref="H24:H25"/>
    <mergeCell ref="I24:I25"/>
    <mergeCell ref="J24:J25"/>
    <mergeCell ref="K41:K44"/>
    <mergeCell ref="L41:L44"/>
    <mergeCell ref="N41:N44"/>
    <mergeCell ref="AB1:AF1"/>
    <mergeCell ref="AB9:AB13"/>
    <mergeCell ref="AE9:AE13"/>
    <mergeCell ref="AJ1:AK1"/>
    <mergeCell ref="AI1:AI2"/>
    <mergeCell ref="AK3:AK5"/>
    <mergeCell ref="AI3:AI5"/>
    <mergeCell ref="AJ3:AJ5"/>
    <mergeCell ref="AI7:AI8"/>
    <mergeCell ref="AJ7:AJ8"/>
    <mergeCell ref="AK7:AK8"/>
    <mergeCell ref="AI9:AI13"/>
    <mergeCell ref="AC7:AC8"/>
    <mergeCell ref="AH3:AH5"/>
    <mergeCell ref="AH7:AH8"/>
    <mergeCell ref="AH9:AH13"/>
    <mergeCell ref="AF7:AF8"/>
    <mergeCell ref="AF9:AF13"/>
    <mergeCell ref="AG3:AG5"/>
    <mergeCell ref="AB3:AB5"/>
    <mergeCell ref="AC3:AC5"/>
    <mergeCell ref="AD3:AD5"/>
    <mergeCell ref="AK9:AK13"/>
    <mergeCell ref="AG7:AG8"/>
    <mergeCell ref="AK33:AK36"/>
    <mergeCell ref="AK18:AK19"/>
    <mergeCell ref="AI16:AI17"/>
    <mergeCell ref="AJ18:AJ19"/>
    <mergeCell ref="AI18:AI19"/>
    <mergeCell ref="AH24:AH25"/>
    <mergeCell ref="AH28:AH29"/>
    <mergeCell ref="AK14:AK15"/>
    <mergeCell ref="AJ14:AJ15"/>
    <mergeCell ref="AI14:AI15"/>
    <mergeCell ref="AI33:AI36"/>
    <mergeCell ref="AI20:AI21"/>
    <mergeCell ref="AI24:AI25"/>
    <mergeCell ref="AJ24:AJ25"/>
    <mergeCell ref="AJ20:AJ21"/>
    <mergeCell ref="AK24:AK25"/>
    <mergeCell ref="AI28:AI29"/>
    <mergeCell ref="AJ16:AJ17"/>
    <mergeCell ref="AK16:AK17"/>
    <mergeCell ref="AK28:AK29"/>
    <mergeCell ref="AK20:AK22"/>
    <mergeCell ref="AF24:AF25"/>
    <mergeCell ref="Y28:Y29"/>
    <mergeCell ref="Z28:Z29"/>
    <mergeCell ref="G28:G29"/>
    <mergeCell ref="H28:H29"/>
    <mergeCell ref="I28:I29"/>
    <mergeCell ref="J28:J29"/>
    <mergeCell ref="K28:K29"/>
    <mergeCell ref="L28:L29"/>
    <mergeCell ref="AE24:AE25"/>
    <mergeCell ref="A30:A32"/>
    <mergeCell ref="A33:A46"/>
    <mergeCell ref="A47:A57"/>
    <mergeCell ref="AJ28:AJ29"/>
    <mergeCell ref="AJ33:AJ36"/>
    <mergeCell ref="K33:K36"/>
    <mergeCell ref="L33:L36"/>
    <mergeCell ref="N33:N36"/>
    <mergeCell ref="Y33:Y36"/>
    <mergeCell ref="W33:W36"/>
    <mergeCell ref="X33:X36"/>
    <mergeCell ref="Z33:Z36"/>
    <mergeCell ref="AH33:AH36"/>
    <mergeCell ref="AC33:AC36"/>
    <mergeCell ref="AB33:AB36"/>
    <mergeCell ref="AE28:AE29"/>
    <mergeCell ref="AF28:AF29"/>
    <mergeCell ref="AD33:AD36"/>
    <mergeCell ref="G49:G51"/>
    <mergeCell ref="H49:H51"/>
    <mergeCell ref="I49:I51"/>
    <mergeCell ref="J49:J51"/>
    <mergeCell ref="F47:F48"/>
    <mergeCell ref="F49:F51"/>
    <mergeCell ref="AM3:AM5"/>
    <mergeCell ref="AM7:AM8"/>
    <mergeCell ref="AM9:AM13"/>
    <mergeCell ref="AM14:AM15"/>
    <mergeCell ref="AM16:AM17"/>
    <mergeCell ref="AM18:AM19"/>
    <mergeCell ref="AM24:AM25"/>
    <mergeCell ref="AL71:AL72"/>
    <mergeCell ref="AL73:AL74"/>
    <mergeCell ref="AL33:AL36"/>
    <mergeCell ref="AL37:AL40"/>
    <mergeCell ref="AL41:AL44"/>
    <mergeCell ref="AL45:AL46"/>
    <mergeCell ref="AL47:AL48"/>
    <mergeCell ref="AL49:AL51"/>
    <mergeCell ref="AL58:AL59"/>
    <mergeCell ref="AL60:AL63"/>
    <mergeCell ref="AL64:AL70"/>
    <mergeCell ref="AL3:AL5"/>
    <mergeCell ref="AL7:AL8"/>
    <mergeCell ref="AL9:AL13"/>
    <mergeCell ref="AL14:AL15"/>
    <mergeCell ref="AL16:AL17"/>
    <mergeCell ref="AL18:AL19"/>
    <mergeCell ref="AM64:AM70"/>
    <mergeCell ref="AM71:AM72"/>
    <mergeCell ref="AM73:AM74"/>
    <mergeCell ref="AM75:AM77"/>
    <mergeCell ref="AL20:AL22"/>
    <mergeCell ref="AM20:AM22"/>
    <mergeCell ref="AM28:AM29"/>
    <mergeCell ref="AM33:AM36"/>
    <mergeCell ref="AM37:AM40"/>
    <mergeCell ref="AM41:AM44"/>
    <mergeCell ref="AM45:AM46"/>
    <mergeCell ref="AM47:AM48"/>
    <mergeCell ref="AM49:AM51"/>
    <mergeCell ref="AM58:AM59"/>
    <mergeCell ref="AM60:AM63"/>
    <mergeCell ref="AL75:AL77"/>
    <mergeCell ref="AL24:AL25"/>
    <mergeCell ref="AL28:AL29"/>
  </mergeCells>
  <phoneticPr fontId="13" type="noConversion"/>
  <conditionalFormatting sqref="T3:X3 T4:V8 T12:V17 W14:X14 W16:X16 T22:X24 T25:V27 T50:V51 T59:V59">
    <cfRule type="containsText" dxfId="83" priority="120" operator="containsText" text="BASSO">
      <formula>NOT(ISERROR(SEARCH("BASSO",T3)))</formula>
    </cfRule>
    <cfRule type="containsText" dxfId="82" priority="119" operator="containsText" text="MODERATO">
      <formula>NOT(ISERROR(SEARCH("MODERATO",T3)))</formula>
    </cfRule>
    <cfRule type="containsText" dxfId="81" priority="117" operator="containsText" text="MOLTO ELEVATO">
      <formula>NOT(ISERROR(SEARCH("MOLTO ELEVATO",T3)))</formula>
    </cfRule>
    <cfRule type="containsText" dxfId="80" priority="118" operator="containsText" text="ELEVATO">
      <formula>NOT(ISERROR(SEARCH("ELEVATO",T3)))</formula>
    </cfRule>
  </conditionalFormatting>
  <conditionalFormatting sqref="T52:X58">
    <cfRule type="containsText" dxfId="79" priority="88" operator="containsText" text="BASSO">
      <formula>NOT(ISERROR(SEARCH("BASSO",T52)))</formula>
    </cfRule>
    <cfRule type="containsText" dxfId="78" priority="87" operator="containsText" text="MODERATO">
      <formula>NOT(ISERROR(SEARCH("MODERATO",T52)))</formula>
    </cfRule>
    <cfRule type="containsText" dxfId="77" priority="86" operator="containsText" text="ELEVATO">
      <formula>NOT(ISERROR(SEARCH("ELEVATO",T52)))</formula>
    </cfRule>
    <cfRule type="containsText" dxfId="76" priority="85" operator="containsText" text="MOLTO ELEVATO">
      <formula>NOT(ISERROR(SEARCH("MOLTO ELEVATO",T52)))</formula>
    </cfRule>
  </conditionalFormatting>
  <conditionalFormatting sqref="T60:X60 T61:V63">
    <cfRule type="containsText" dxfId="75" priority="76" operator="containsText" text="BASSO">
      <formula>NOT(ISERROR(SEARCH("BASSO",T60)))</formula>
    </cfRule>
    <cfRule type="containsText" dxfId="74" priority="75" operator="containsText" text="MODERATO">
      <formula>NOT(ISERROR(SEARCH("MODERATO",T60)))</formula>
    </cfRule>
    <cfRule type="containsText" dxfId="73" priority="74" operator="containsText" text="ELEVATO">
      <formula>NOT(ISERROR(SEARCH("ELEVATO",T60)))</formula>
    </cfRule>
    <cfRule type="containsText" dxfId="72" priority="73" operator="containsText" text="MOLTO ELEVATO">
      <formula>NOT(ISERROR(SEARCH("MOLTO ELEVATO",T60)))</formula>
    </cfRule>
  </conditionalFormatting>
  <conditionalFormatting sqref="T64:X64 T65:V70">
    <cfRule type="containsText" dxfId="71" priority="67" operator="containsText" text="MODERATO">
      <formula>NOT(ISERROR(SEARCH("MODERATO",T64)))</formula>
    </cfRule>
    <cfRule type="containsText" dxfId="70" priority="66" operator="containsText" text="ELEVATO">
      <formula>NOT(ISERROR(SEARCH("ELEVATO",T64)))</formula>
    </cfRule>
    <cfRule type="containsText" dxfId="69" priority="65" operator="containsText" text="MOLTO ELEVATO">
      <formula>NOT(ISERROR(SEARCH("MOLTO ELEVATO",T64)))</formula>
    </cfRule>
    <cfRule type="containsText" dxfId="68" priority="68" operator="containsText" text="BASSO">
      <formula>NOT(ISERROR(SEARCH("BASSO",T64)))</formula>
    </cfRule>
  </conditionalFormatting>
  <conditionalFormatting sqref="T71:X71 T72:V72">
    <cfRule type="containsText" dxfId="67" priority="59" operator="containsText" text="MODERATO">
      <formula>NOT(ISERROR(SEARCH("MODERATO",T71)))</formula>
    </cfRule>
    <cfRule type="containsText" dxfId="66" priority="60" operator="containsText" text="BASSO">
      <formula>NOT(ISERROR(SEARCH("BASSO",T71)))</formula>
    </cfRule>
    <cfRule type="containsText" dxfId="65" priority="57" operator="containsText" text="MOLTO ELEVATO">
      <formula>NOT(ISERROR(SEARCH("MOLTO ELEVATO",T71)))</formula>
    </cfRule>
    <cfRule type="containsText" dxfId="64" priority="58" operator="containsText" text="ELEVATO">
      <formula>NOT(ISERROR(SEARCH("ELEVATO",T71)))</formula>
    </cfRule>
  </conditionalFormatting>
  <conditionalFormatting sqref="T73:X73 T74:V74">
    <cfRule type="containsText" dxfId="63" priority="50" operator="containsText" text="ELEVATO">
      <formula>NOT(ISERROR(SEARCH("ELEVATO",T73)))</formula>
    </cfRule>
    <cfRule type="containsText" dxfId="62" priority="51" operator="containsText" text="MODERATO">
      <formula>NOT(ISERROR(SEARCH("MODERATO",T73)))</formula>
    </cfRule>
    <cfRule type="containsText" dxfId="61" priority="52" operator="containsText" text="BASSO">
      <formula>NOT(ISERROR(SEARCH("BASSO",T73)))</formula>
    </cfRule>
    <cfRule type="containsText" dxfId="60" priority="49" operator="containsText" text="MOLTO ELEVATO">
      <formula>NOT(ISERROR(SEARCH("MOLTO ELEVATO",T73)))</formula>
    </cfRule>
  </conditionalFormatting>
  <conditionalFormatting sqref="T75:X76 T77:V77">
    <cfRule type="containsText" dxfId="59" priority="41" operator="containsText" text="MOLTO ELEVATO">
      <formula>NOT(ISERROR(SEARCH("MOLTO ELEVATO",T75)))</formula>
    </cfRule>
    <cfRule type="containsText" dxfId="58" priority="42" operator="containsText" text="ELEVATO">
      <formula>NOT(ISERROR(SEARCH("ELEVATO",T75)))</formula>
    </cfRule>
    <cfRule type="containsText" dxfId="57" priority="43" operator="containsText" text="MODERATO">
      <formula>NOT(ISERROR(SEARCH("MODERATO",T75)))</formula>
    </cfRule>
    <cfRule type="containsText" dxfId="56" priority="44" operator="containsText" text="BASSO">
      <formula>NOT(ISERROR(SEARCH("BASSO",T75)))</formula>
    </cfRule>
  </conditionalFormatting>
  <conditionalFormatting sqref="W7:X7 T9:X11 T18:X18 T19:V21 W20:X20 W26:X27 T28:X28 T29:V29 T30:X33 T34:V36 T37:X37 T38:V40 T41:X41 T42:V44 T45:X45 T46:V46 T47:X47 T48:V48 T49:X49">
    <cfRule type="containsText" dxfId="55" priority="238" operator="containsText" text="ELEVATO">
      <formula>NOT(ISERROR(SEARCH("ELEVATO",T7)))</formula>
    </cfRule>
    <cfRule type="containsText" dxfId="54" priority="239" operator="containsText" text="MODERATO">
      <formula>NOT(ISERROR(SEARCH("MODERATO",T7)))</formula>
    </cfRule>
    <cfRule type="containsText" dxfId="53" priority="240" operator="containsText" text="BASSO">
      <formula>NOT(ISERROR(SEARCH("BASSO",T7)))</formula>
    </cfRule>
    <cfRule type="containsText" dxfId="52" priority="237" operator="containsText" text="MOLTO ELEVATO">
      <formula>NOT(ISERROR(SEARCH("MOLTO ELEVATO",T7)))</formula>
    </cfRule>
  </conditionalFormatting>
  <conditionalFormatting sqref="X6">
    <cfRule type="containsText" dxfId="51" priority="25" operator="containsText" text="MOLTO ELEVATO">
      <formula>NOT(ISERROR(SEARCH("MOLTO ELEVATO",X6)))</formula>
    </cfRule>
    <cfRule type="containsText" dxfId="50" priority="28" operator="containsText" text="BASSO">
      <formula>NOT(ISERROR(SEARCH("BASSO",X6)))</formula>
    </cfRule>
    <cfRule type="containsText" dxfId="49" priority="26" operator="containsText" text="ELEVATO">
      <formula>NOT(ISERROR(SEARCH("ELEVATO",X6)))</formula>
    </cfRule>
    <cfRule type="containsText" dxfId="48" priority="27" operator="containsText" text="MODERATO">
      <formula>NOT(ISERROR(SEARCH("MODERATO",X6)))</formula>
    </cfRule>
  </conditionalFormatting>
  <conditionalFormatting sqref="AF3 AH3 AH7 AF9:AH11 AF14:AH14 AF16:AH16 AF18:AH18 AF20:AH20 AF32:AG33 AH33 AF37:AH37 AF41:AH41 AF45:AH45 AF47:AH47 AF49:AH49 AH52 AF52:AG55 AG54:AH54">
    <cfRule type="containsText" dxfId="47" priority="128" operator="containsText" text="BASSO">
      <formula>NOT(ISERROR(SEARCH("BASSO",AF3)))</formula>
    </cfRule>
    <cfRule type="containsText" dxfId="46" priority="127" operator="containsText" text="MODERATO">
      <formula>NOT(ISERROR(SEARCH("MODERATO",AF3)))</formula>
    </cfRule>
    <cfRule type="containsText" dxfId="45" priority="125" operator="containsText" text="MOLTO ELEVATO">
      <formula>NOT(ISERROR(SEARCH("MOLTO ELEVATO",AF3)))</formula>
    </cfRule>
    <cfRule type="containsText" dxfId="44" priority="126" operator="containsText" text="ELEVATO">
      <formula>NOT(ISERROR(SEARCH("ELEVATO",AF3)))</formula>
    </cfRule>
  </conditionalFormatting>
  <conditionalFormatting sqref="AF6:AF7">
    <cfRule type="containsText" dxfId="43" priority="23" operator="containsText" text="MODERATO">
      <formula>NOT(ISERROR(SEARCH("MODERATO",AF6)))</formula>
    </cfRule>
    <cfRule type="containsText" dxfId="42" priority="21" operator="containsText" text="MOLTO ELEVATO">
      <formula>NOT(ISERROR(SEARCH("MOLTO ELEVATO",AF6)))</formula>
    </cfRule>
    <cfRule type="containsText" dxfId="41" priority="22" operator="containsText" text="ELEVATO">
      <formula>NOT(ISERROR(SEARCH("ELEVATO",AF6)))</formula>
    </cfRule>
    <cfRule type="containsText" dxfId="40" priority="24" operator="containsText" text="BASSO">
      <formula>NOT(ISERROR(SEARCH("BASSO",AF6)))</formula>
    </cfRule>
  </conditionalFormatting>
  <conditionalFormatting sqref="AF22:AG24 AH24">
    <cfRule type="containsText" dxfId="39" priority="77" operator="containsText" text="MOLTO ELEVATO">
      <formula>NOT(ISERROR(SEARCH("MOLTO ELEVATO",AF22)))</formula>
    </cfRule>
    <cfRule type="containsText" dxfId="38" priority="80" operator="containsText" text="BASSO">
      <formula>NOT(ISERROR(SEARCH("BASSO",AF22)))</formula>
    </cfRule>
    <cfRule type="containsText" dxfId="37" priority="79" operator="containsText" text="MODERATO">
      <formula>NOT(ISERROR(SEARCH("MODERATO",AF22)))</formula>
    </cfRule>
    <cfRule type="containsText" dxfId="36" priority="78" operator="containsText" text="ELEVATO">
      <formula>NOT(ISERROR(SEARCH("ELEVATO",AF22)))</formula>
    </cfRule>
  </conditionalFormatting>
  <conditionalFormatting sqref="AF58:AG58">
    <cfRule type="containsText" dxfId="35" priority="81" operator="containsText" text="MOLTO ELEVATO">
      <formula>NOT(ISERROR(SEARCH("MOLTO ELEVATO",AF58)))</formula>
    </cfRule>
    <cfRule type="containsText" dxfId="34" priority="84" operator="containsText" text="BASSO">
      <formula>NOT(ISERROR(SEARCH("BASSO",AF58)))</formula>
    </cfRule>
    <cfRule type="containsText" dxfId="33" priority="83" operator="containsText" text="MODERATO">
      <formula>NOT(ISERROR(SEARCH("MODERATO",AF58)))</formula>
    </cfRule>
    <cfRule type="containsText" dxfId="32" priority="82" operator="containsText" text="ELEVATO">
      <formula>NOT(ISERROR(SEARCH("ELEVATO",AF58)))</formula>
    </cfRule>
  </conditionalFormatting>
  <conditionalFormatting sqref="AF60:AG60">
    <cfRule type="containsText" dxfId="31" priority="71" operator="containsText" text="MODERATO">
      <formula>NOT(ISERROR(SEARCH("MODERATO",AF60)))</formula>
    </cfRule>
    <cfRule type="containsText" dxfId="30" priority="72" operator="containsText" text="BASSO">
      <formula>NOT(ISERROR(SEARCH("BASSO",AF60)))</formula>
    </cfRule>
    <cfRule type="containsText" dxfId="29" priority="69" operator="containsText" text="MOLTO ELEVATO">
      <formula>NOT(ISERROR(SEARCH("MOLTO ELEVATO",AF60)))</formula>
    </cfRule>
    <cfRule type="containsText" dxfId="28" priority="70" operator="containsText" text="ELEVATO">
      <formula>NOT(ISERROR(SEARCH("ELEVATO",AF60)))</formula>
    </cfRule>
  </conditionalFormatting>
  <conditionalFormatting sqref="AF64:AG64">
    <cfRule type="containsText" dxfId="27" priority="64" operator="containsText" text="BASSO">
      <formula>NOT(ISERROR(SEARCH("BASSO",AF64)))</formula>
    </cfRule>
    <cfRule type="containsText" dxfId="26" priority="63" operator="containsText" text="MODERATO">
      <formula>NOT(ISERROR(SEARCH("MODERATO",AF64)))</formula>
    </cfRule>
    <cfRule type="containsText" dxfId="25" priority="61" operator="containsText" text="MOLTO ELEVATO">
      <formula>NOT(ISERROR(SEARCH("MOLTO ELEVATO",AF64)))</formula>
    </cfRule>
    <cfRule type="containsText" dxfId="24" priority="62" operator="containsText" text="ELEVATO">
      <formula>NOT(ISERROR(SEARCH("ELEVATO",AF64)))</formula>
    </cfRule>
  </conditionalFormatting>
  <conditionalFormatting sqref="AF71:AG71">
    <cfRule type="containsText" dxfId="23" priority="53" operator="containsText" text="MOLTO ELEVATO">
      <formula>NOT(ISERROR(SEARCH("MOLTO ELEVATO",AF71)))</formula>
    </cfRule>
    <cfRule type="containsText" dxfId="22" priority="54" operator="containsText" text="ELEVATO">
      <formula>NOT(ISERROR(SEARCH("ELEVATO",AF71)))</formula>
    </cfRule>
    <cfRule type="containsText" dxfId="21" priority="55" operator="containsText" text="MODERATO">
      <formula>NOT(ISERROR(SEARCH("MODERATO",AF71)))</formula>
    </cfRule>
    <cfRule type="containsText" dxfId="20" priority="56" operator="containsText" text="BASSO">
      <formula>NOT(ISERROR(SEARCH("BASSO",AF71)))</formula>
    </cfRule>
  </conditionalFormatting>
  <conditionalFormatting sqref="AF73:AG73">
    <cfRule type="containsText" dxfId="19" priority="11" operator="containsText" text="MODERATO">
      <formula>NOT(ISERROR(SEARCH("MODERATO",AF73)))</formula>
    </cfRule>
    <cfRule type="containsText" dxfId="18" priority="12" operator="containsText" text="BASSO">
      <formula>NOT(ISERROR(SEARCH("BASSO",AF73)))</formula>
    </cfRule>
    <cfRule type="containsText" dxfId="17" priority="10" operator="containsText" text="ELEVATO">
      <formula>NOT(ISERROR(SEARCH("ELEVATO",AF73)))</formula>
    </cfRule>
    <cfRule type="containsText" dxfId="16" priority="9" operator="containsText" text="MOLTO ELEVATO">
      <formula>NOT(ISERROR(SEARCH("MOLTO ELEVATO",AF73)))</formula>
    </cfRule>
  </conditionalFormatting>
  <conditionalFormatting sqref="AF75:AG76">
    <cfRule type="containsText" dxfId="15" priority="38" operator="containsText" text="ELEVATO">
      <formula>NOT(ISERROR(SEARCH("ELEVATO",AF75)))</formula>
    </cfRule>
    <cfRule type="containsText" dxfId="14" priority="39" operator="containsText" text="MODERATO">
      <formula>NOT(ISERROR(SEARCH("MODERATO",AF75)))</formula>
    </cfRule>
    <cfRule type="containsText" dxfId="13" priority="40" operator="containsText" text="BASSO">
      <formula>NOT(ISERROR(SEARCH("BASSO",AF75)))</formula>
    </cfRule>
    <cfRule type="containsText" dxfId="12" priority="37" operator="containsText" text="MOLTO ELEVATO">
      <formula>NOT(ISERROR(SEARCH("MOLTO ELEVATO",AF75)))</formula>
    </cfRule>
  </conditionalFormatting>
  <conditionalFormatting sqref="AF26:AH28">
    <cfRule type="containsText" dxfId="11" priority="19" operator="containsText" text="MODERATO">
      <formula>NOT(ISERROR(SEARCH("MODERATO",AF26)))</formula>
    </cfRule>
    <cfRule type="containsText" dxfId="10" priority="18" operator="containsText" text="ELEVATO">
      <formula>NOT(ISERROR(SEARCH("ELEVATO",AF26)))</formula>
    </cfRule>
    <cfRule type="containsText" dxfId="9" priority="17" operator="containsText" text="MOLTO ELEVATO">
      <formula>NOT(ISERROR(SEARCH("MOLTO ELEVATO",AF26)))</formula>
    </cfRule>
    <cfRule type="containsText" dxfId="8" priority="20" operator="containsText" text="BASSO">
      <formula>NOT(ISERROR(SEARCH("BASSO",AF26)))</formula>
    </cfRule>
  </conditionalFormatting>
  <conditionalFormatting sqref="AF30:AH31">
    <cfRule type="containsText" dxfId="7" priority="16" operator="containsText" text="BASSO">
      <formula>NOT(ISERROR(SEARCH("BASSO",AF30)))</formula>
    </cfRule>
    <cfRule type="containsText" dxfId="6" priority="15" operator="containsText" text="MODERATO">
      <formula>NOT(ISERROR(SEARCH("MODERATO",AF30)))</formula>
    </cfRule>
    <cfRule type="containsText" dxfId="5" priority="14" operator="containsText" text="ELEVATO">
      <formula>NOT(ISERROR(SEARCH("ELEVATO",AF30)))</formula>
    </cfRule>
    <cfRule type="containsText" dxfId="4" priority="13" operator="containsText" text="MOLTO ELEVATO">
      <formula>NOT(ISERROR(SEARCH("MOLTO ELEVATO",AF30)))</formula>
    </cfRule>
  </conditionalFormatting>
  <conditionalFormatting sqref="AF56:AH57">
    <cfRule type="containsText" dxfId="3" priority="2" operator="containsText" text="ELEVATO">
      <formula>NOT(ISERROR(SEARCH("ELEVATO",AF56)))</formula>
    </cfRule>
    <cfRule type="containsText" dxfId="2" priority="3" operator="containsText" text="MODERATO">
      <formula>NOT(ISERROR(SEARCH("MODERATO",AF56)))</formula>
    </cfRule>
    <cfRule type="containsText" dxfId="1" priority="4" operator="containsText" text="BASSO">
      <formula>NOT(ISERROR(SEARCH("BASSO",AF56)))</formula>
    </cfRule>
    <cfRule type="containsText" dxfId="0" priority="1" operator="containsText" text="MOLTO ELEVATO">
      <formula>NOT(ISERROR(SEARCH("MOLTO ELEVATO",AF56)))</formula>
    </cfRule>
  </conditionalFormatting>
  <dataValidations count="2">
    <dataValidation type="list" allowBlank="1" showInputMessage="1" showErrorMessage="1" sqref="AC3 AC7 AC14 AC16 AC9:AC11 AC18 AC20 AC22 AC30:AC33 AC45 AC37 AC47 AC49 AC41 AC52:AC58 AC24 AC26:AC28 AC60 AC64 AC71 AC73 AC75:AC76 Q3:Q77" xr:uid="{BFDECFB6-4B9D-4AFD-92FB-39142EDFA66C}">
      <formula1>"Lieve,Medio,Alto,Critico"</formula1>
    </dataValidation>
    <dataValidation type="list" allowBlank="1" showInputMessage="1" showErrorMessage="1" sqref="AB3 AB7 AB9:AB11 AB14 AB16 AB18 AB20 AB22 AB30:AB33 AB37 AB45 AB47 AB49 AB41 AB52:AB58 AB24 AB26:AB28 AB60 AB64 AB71 AB73 AB75:AB76 P3:P77" xr:uid="{ED6E8F68-56D0-4134-BE79-40714B1D2787}">
      <formula1>"Remota,Bassa,Media,Alta"</formula1>
    </dataValidation>
  </dataValidations>
  <pageMargins left="0.23622047244094491" right="0.23622047244094491" top="0.74803149606299213" bottom="0.74803149606299213" header="0.31496062992125984" footer="0.31496062992125984"/>
  <pageSetup paperSize="8" scale="56" fitToHeight="0" orientation="portrait" r:id="rId1"/>
  <headerFooter>
    <oddHeader>&amp;CRisk Assessment CAP Holding</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F2CF7-05BD-41B8-885F-81B1AD4CAC1C}">
  <sheetPr>
    <pageSetUpPr fitToPage="1"/>
  </sheetPr>
  <dimension ref="A1:F77"/>
  <sheetViews>
    <sheetView showGridLines="0" topLeftCell="A14" zoomScale="80" zoomScaleNormal="80" zoomScaleSheetLayoutView="70" workbookViewId="0">
      <selection activeCell="E23" sqref="E23"/>
    </sheetView>
  </sheetViews>
  <sheetFormatPr defaultColWidth="8.88671875" defaultRowHeight="25.95" customHeight="1" x14ac:dyDescent="0.25"/>
  <cols>
    <col min="1" max="1" width="6.33203125" style="10" customWidth="1"/>
    <col min="2" max="2" width="22.44140625" style="7" customWidth="1"/>
    <col min="3" max="3" width="33.6640625" style="8" customWidth="1"/>
    <col min="4" max="4" width="35.88671875" style="9" customWidth="1"/>
    <col min="5" max="5" width="126.5546875" style="11" customWidth="1"/>
    <col min="6" max="6" width="39.33203125" style="13" customWidth="1"/>
    <col min="7" max="16384" width="8.88671875" style="6"/>
  </cols>
  <sheetData>
    <row r="1" spans="1:6" s="1" customFormat="1" ht="25.95" customHeight="1" x14ac:dyDescent="0.25">
      <c r="A1" s="232" t="s">
        <v>314</v>
      </c>
      <c r="B1" s="232" t="s">
        <v>1</v>
      </c>
      <c r="C1" s="232" t="s">
        <v>2</v>
      </c>
      <c r="D1" s="232" t="s">
        <v>4</v>
      </c>
      <c r="E1" s="232" t="s">
        <v>315</v>
      </c>
      <c r="F1" s="181" t="s">
        <v>316</v>
      </c>
    </row>
    <row r="2" spans="1:6" s="3" customFormat="1" ht="25.95" customHeight="1" x14ac:dyDescent="0.3">
      <c r="A2" s="232"/>
      <c r="B2" s="232"/>
      <c r="C2" s="232"/>
      <c r="D2" s="232"/>
      <c r="E2" s="232"/>
      <c r="F2" s="182"/>
    </row>
    <row r="3" spans="1:6" ht="25.95" customHeight="1" x14ac:dyDescent="0.25">
      <c r="A3" s="145">
        <v>1</v>
      </c>
      <c r="B3" s="193" t="s">
        <v>37</v>
      </c>
      <c r="C3" s="195" t="s">
        <v>38</v>
      </c>
      <c r="D3" s="157" t="s">
        <v>39</v>
      </c>
      <c r="E3" s="96" t="s">
        <v>42</v>
      </c>
      <c r="F3" s="278" t="s">
        <v>376</v>
      </c>
    </row>
    <row r="4" spans="1:6" ht="25.95" customHeight="1" x14ac:dyDescent="0.25">
      <c r="A4" s="146"/>
      <c r="B4" s="194"/>
      <c r="C4" s="196"/>
      <c r="D4" s="158"/>
      <c r="E4" s="97" t="s">
        <v>51</v>
      </c>
      <c r="F4" s="279"/>
    </row>
    <row r="5" spans="1:6" ht="25.95" customHeight="1" x14ac:dyDescent="0.25">
      <c r="A5" s="146"/>
      <c r="B5" s="194"/>
      <c r="C5" s="196"/>
      <c r="D5" s="158"/>
      <c r="E5" s="97" t="s">
        <v>53</v>
      </c>
      <c r="F5" s="279"/>
    </row>
    <row r="6" spans="1:6" ht="52.2" customHeight="1" x14ac:dyDescent="0.25">
      <c r="A6" s="147"/>
      <c r="B6" s="215"/>
      <c r="C6" s="61" t="s">
        <v>54</v>
      </c>
      <c r="D6" s="18" t="s">
        <v>55</v>
      </c>
      <c r="E6" s="98" t="s">
        <v>56</v>
      </c>
      <c r="F6" s="280"/>
    </row>
    <row r="7" spans="1:6" ht="25.95" customHeight="1" x14ac:dyDescent="0.25">
      <c r="A7" s="145">
        <v>2</v>
      </c>
      <c r="B7" s="193" t="s">
        <v>62</v>
      </c>
      <c r="C7" s="195" t="s">
        <v>63</v>
      </c>
      <c r="D7" s="157" t="s">
        <v>64</v>
      </c>
      <c r="E7" s="99" t="s">
        <v>66</v>
      </c>
      <c r="F7" s="282" t="s">
        <v>376</v>
      </c>
    </row>
    <row r="8" spans="1:6" ht="25.95" customHeight="1" x14ac:dyDescent="0.25">
      <c r="A8" s="146"/>
      <c r="B8" s="194"/>
      <c r="C8" s="196"/>
      <c r="D8" s="158"/>
      <c r="E8" s="99" t="s">
        <v>73</v>
      </c>
      <c r="F8" s="279"/>
    </row>
    <row r="9" spans="1:6" ht="25.95" customHeight="1" x14ac:dyDescent="0.25">
      <c r="A9" s="146"/>
      <c r="B9" s="194"/>
      <c r="C9" s="195" t="s">
        <v>74</v>
      </c>
      <c r="D9" s="157" t="s">
        <v>75</v>
      </c>
      <c r="E9" s="98" t="s">
        <v>76</v>
      </c>
      <c r="F9" s="279"/>
    </row>
    <row r="10" spans="1:6" ht="25.95" customHeight="1" x14ac:dyDescent="0.25">
      <c r="A10" s="146"/>
      <c r="B10" s="194"/>
      <c r="C10" s="196"/>
      <c r="D10" s="158"/>
      <c r="E10" s="98" t="s">
        <v>79</v>
      </c>
      <c r="F10" s="279"/>
    </row>
    <row r="11" spans="1:6" ht="25.95" customHeight="1" x14ac:dyDescent="0.25">
      <c r="A11" s="146"/>
      <c r="B11" s="194"/>
      <c r="C11" s="196"/>
      <c r="D11" s="158"/>
      <c r="E11" s="98" t="s">
        <v>80</v>
      </c>
      <c r="F11" s="279"/>
    </row>
    <row r="12" spans="1:6" ht="25.95" customHeight="1" x14ac:dyDescent="0.25">
      <c r="A12" s="146"/>
      <c r="B12" s="194"/>
      <c r="C12" s="196"/>
      <c r="D12" s="158"/>
      <c r="E12" s="97" t="s">
        <v>81</v>
      </c>
      <c r="F12" s="279"/>
    </row>
    <row r="13" spans="1:6" ht="25.95" customHeight="1" x14ac:dyDescent="0.25">
      <c r="A13" s="146"/>
      <c r="B13" s="194"/>
      <c r="C13" s="221"/>
      <c r="D13" s="159"/>
      <c r="E13" s="97" t="s">
        <v>82</v>
      </c>
      <c r="F13" s="279"/>
    </row>
    <row r="14" spans="1:6" ht="25.95" customHeight="1" x14ac:dyDescent="0.25">
      <c r="A14" s="146"/>
      <c r="B14" s="194"/>
      <c r="C14" s="195" t="s">
        <v>83</v>
      </c>
      <c r="D14" s="157" t="s">
        <v>84</v>
      </c>
      <c r="E14" s="97" t="s">
        <v>85</v>
      </c>
      <c r="F14" s="279"/>
    </row>
    <row r="15" spans="1:6" ht="25.95" customHeight="1" x14ac:dyDescent="0.25">
      <c r="A15" s="147"/>
      <c r="B15" s="194"/>
      <c r="C15" s="196"/>
      <c r="D15" s="158"/>
      <c r="E15" s="98" t="s">
        <v>89</v>
      </c>
      <c r="F15" s="281"/>
    </row>
    <row r="16" spans="1:6" ht="25.95" customHeight="1" x14ac:dyDescent="0.25">
      <c r="A16" s="145">
        <v>3</v>
      </c>
      <c r="B16" s="193" t="s">
        <v>90</v>
      </c>
      <c r="C16" s="195" t="s">
        <v>91</v>
      </c>
      <c r="D16" s="187" t="s">
        <v>92</v>
      </c>
      <c r="E16" s="98" t="s">
        <v>93</v>
      </c>
      <c r="F16" s="278" t="s">
        <v>376</v>
      </c>
    </row>
    <row r="17" spans="1:6" ht="25.95" customHeight="1" x14ac:dyDescent="0.25">
      <c r="A17" s="146"/>
      <c r="B17" s="194"/>
      <c r="C17" s="196"/>
      <c r="D17" s="169"/>
      <c r="E17" s="98" t="s">
        <v>97</v>
      </c>
      <c r="F17" s="279"/>
    </row>
    <row r="18" spans="1:6" ht="25.95" customHeight="1" x14ac:dyDescent="0.25">
      <c r="A18" s="146"/>
      <c r="B18" s="194"/>
      <c r="C18" s="224" t="s">
        <v>98</v>
      </c>
      <c r="D18" s="157" t="s">
        <v>99</v>
      </c>
      <c r="E18" s="98" t="s">
        <v>100</v>
      </c>
      <c r="F18" s="279"/>
    </row>
    <row r="19" spans="1:6" ht="25.95" customHeight="1" x14ac:dyDescent="0.25">
      <c r="A19" s="146"/>
      <c r="B19" s="194"/>
      <c r="C19" s="225"/>
      <c r="D19" s="159"/>
      <c r="E19" s="100" t="s">
        <v>103</v>
      </c>
      <c r="F19" s="279"/>
    </row>
    <row r="20" spans="1:6" ht="25.95" customHeight="1" x14ac:dyDescent="0.25">
      <c r="A20" s="146"/>
      <c r="B20" s="194"/>
      <c r="C20" s="195" t="s">
        <v>104</v>
      </c>
      <c r="D20" s="157" t="s">
        <v>105</v>
      </c>
      <c r="E20" s="98" t="s">
        <v>106</v>
      </c>
      <c r="F20" s="279"/>
    </row>
    <row r="21" spans="1:6" ht="25.95" customHeight="1" x14ac:dyDescent="0.25">
      <c r="A21" s="146"/>
      <c r="B21" s="194"/>
      <c r="C21" s="196"/>
      <c r="D21" s="158"/>
      <c r="E21" s="98" t="s">
        <v>103</v>
      </c>
      <c r="F21" s="279"/>
    </row>
    <row r="22" spans="1:6" ht="25.95" customHeight="1" x14ac:dyDescent="0.25">
      <c r="A22" s="146"/>
      <c r="B22" s="194"/>
      <c r="C22" s="60" t="s">
        <v>111</v>
      </c>
      <c r="D22" s="28" t="s">
        <v>112</v>
      </c>
      <c r="E22" s="98" t="s">
        <v>103</v>
      </c>
      <c r="F22" s="281"/>
    </row>
    <row r="23" spans="1:6" ht="93.6" customHeight="1" x14ac:dyDescent="0.25">
      <c r="A23" s="39">
        <v>4</v>
      </c>
      <c r="B23" s="58" t="s">
        <v>116</v>
      </c>
      <c r="C23" s="61" t="s">
        <v>117</v>
      </c>
      <c r="D23" s="36" t="s">
        <v>118</v>
      </c>
      <c r="E23" s="100" t="s">
        <v>120</v>
      </c>
      <c r="F23" s="125" t="s">
        <v>376</v>
      </c>
    </row>
    <row r="24" spans="1:6" ht="25.95" customHeight="1" x14ac:dyDescent="0.25">
      <c r="A24" s="145">
        <v>5</v>
      </c>
      <c r="B24" s="193" t="s">
        <v>124</v>
      </c>
      <c r="C24" s="224" t="s">
        <v>125</v>
      </c>
      <c r="D24" s="157" t="s">
        <v>126</v>
      </c>
      <c r="E24" s="100" t="s">
        <v>127</v>
      </c>
      <c r="F24" s="278" t="s">
        <v>376</v>
      </c>
    </row>
    <row r="25" spans="1:6" ht="25.95" customHeight="1" x14ac:dyDescent="0.25">
      <c r="A25" s="146"/>
      <c r="B25" s="194"/>
      <c r="C25" s="225"/>
      <c r="D25" s="159"/>
      <c r="E25" s="98" t="s">
        <v>128</v>
      </c>
      <c r="F25" s="279"/>
    </row>
    <row r="26" spans="1:6" ht="25.95" customHeight="1" x14ac:dyDescent="0.25">
      <c r="A26" s="146"/>
      <c r="B26" s="194"/>
      <c r="C26" s="60" t="s">
        <v>129</v>
      </c>
      <c r="D26" s="28" t="s">
        <v>130</v>
      </c>
      <c r="E26" s="98" t="s">
        <v>131</v>
      </c>
      <c r="F26" s="279"/>
    </row>
    <row r="27" spans="1:6" ht="25.95" customHeight="1" x14ac:dyDescent="0.25">
      <c r="A27" s="146"/>
      <c r="B27" s="194"/>
      <c r="C27" s="61" t="s">
        <v>134</v>
      </c>
      <c r="D27" s="18" t="s">
        <v>135</v>
      </c>
      <c r="E27" s="98" t="s">
        <v>136</v>
      </c>
      <c r="F27" s="279"/>
    </row>
    <row r="28" spans="1:6" ht="25.95" customHeight="1" x14ac:dyDescent="0.25">
      <c r="A28" s="146"/>
      <c r="B28" s="194"/>
      <c r="C28" s="195" t="s">
        <v>140</v>
      </c>
      <c r="D28" s="157" t="s">
        <v>141</v>
      </c>
      <c r="E28" s="100" t="s">
        <v>127</v>
      </c>
      <c r="F28" s="279"/>
    </row>
    <row r="29" spans="1:6" ht="25.95" customHeight="1" x14ac:dyDescent="0.25">
      <c r="A29" s="147"/>
      <c r="B29" s="215"/>
      <c r="C29" s="196"/>
      <c r="D29" s="158"/>
      <c r="E29" s="100" t="s">
        <v>145</v>
      </c>
      <c r="F29" s="281"/>
    </row>
    <row r="30" spans="1:6" ht="87.6" customHeight="1" x14ac:dyDescent="0.25">
      <c r="A30" s="145">
        <v>6</v>
      </c>
      <c r="B30" s="216" t="s">
        <v>146</v>
      </c>
      <c r="C30" s="62" t="s">
        <v>147</v>
      </c>
      <c r="D30" s="59" t="s">
        <v>324</v>
      </c>
      <c r="E30" s="97" t="s">
        <v>148</v>
      </c>
      <c r="F30" s="278" t="s">
        <v>376</v>
      </c>
    </row>
    <row r="31" spans="1:6" ht="53.4" customHeight="1" x14ac:dyDescent="0.25">
      <c r="A31" s="146"/>
      <c r="B31" s="217"/>
      <c r="C31" s="62" t="s">
        <v>154</v>
      </c>
      <c r="D31" s="31" t="s">
        <v>155</v>
      </c>
      <c r="E31" s="101" t="s">
        <v>157</v>
      </c>
      <c r="F31" s="279"/>
    </row>
    <row r="32" spans="1:6" ht="48.6" customHeight="1" x14ac:dyDescent="0.25">
      <c r="A32" s="147"/>
      <c r="B32" s="217"/>
      <c r="C32" s="87" t="s">
        <v>160</v>
      </c>
      <c r="D32" s="88" t="s">
        <v>161</v>
      </c>
      <c r="E32" s="110" t="s">
        <v>163</v>
      </c>
      <c r="F32" s="281"/>
    </row>
    <row r="33" spans="1:6" ht="25.95" customHeight="1" x14ac:dyDescent="0.25">
      <c r="A33" s="148">
        <v>7</v>
      </c>
      <c r="B33" s="193" t="s">
        <v>167</v>
      </c>
      <c r="C33" s="226" t="s">
        <v>168</v>
      </c>
      <c r="D33" s="229" t="s">
        <v>169</v>
      </c>
      <c r="E33" s="102" t="s">
        <v>171</v>
      </c>
      <c r="F33" s="278" t="s">
        <v>376</v>
      </c>
    </row>
    <row r="34" spans="1:6" ht="25.95" customHeight="1" x14ac:dyDescent="0.25">
      <c r="A34" s="149"/>
      <c r="B34" s="194"/>
      <c r="C34" s="227"/>
      <c r="D34" s="205"/>
      <c r="E34" s="100" t="s">
        <v>176</v>
      </c>
      <c r="F34" s="279"/>
    </row>
    <row r="35" spans="1:6" ht="25.95" customHeight="1" x14ac:dyDescent="0.25">
      <c r="A35" s="149"/>
      <c r="B35" s="194"/>
      <c r="C35" s="227"/>
      <c r="D35" s="205"/>
      <c r="E35" s="98" t="s">
        <v>177</v>
      </c>
      <c r="F35" s="279"/>
    </row>
    <row r="36" spans="1:6" ht="25.95" customHeight="1" x14ac:dyDescent="0.25">
      <c r="A36" s="149"/>
      <c r="B36" s="194"/>
      <c r="C36" s="228"/>
      <c r="D36" s="230"/>
      <c r="E36" s="99" t="s">
        <v>178</v>
      </c>
      <c r="F36" s="279"/>
    </row>
    <row r="37" spans="1:6" ht="25.95" customHeight="1" x14ac:dyDescent="0.25">
      <c r="A37" s="149"/>
      <c r="B37" s="194"/>
      <c r="C37" s="222" t="s">
        <v>179</v>
      </c>
      <c r="D37" s="168" t="s">
        <v>180</v>
      </c>
      <c r="E37" s="98" t="s">
        <v>182</v>
      </c>
      <c r="F37" s="279"/>
    </row>
    <row r="38" spans="1:6" ht="25.95" customHeight="1" x14ac:dyDescent="0.25">
      <c r="A38" s="149"/>
      <c r="B38" s="194"/>
      <c r="C38" s="223"/>
      <c r="D38" s="169"/>
      <c r="E38" s="100" t="s">
        <v>188</v>
      </c>
      <c r="F38" s="279"/>
    </row>
    <row r="39" spans="1:6" ht="25.95" customHeight="1" x14ac:dyDescent="0.25">
      <c r="A39" s="149"/>
      <c r="B39" s="194"/>
      <c r="C39" s="223"/>
      <c r="D39" s="169"/>
      <c r="E39" s="98" t="s">
        <v>189</v>
      </c>
      <c r="F39" s="279"/>
    </row>
    <row r="40" spans="1:6" ht="25.95" customHeight="1" x14ac:dyDescent="0.25">
      <c r="A40" s="149"/>
      <c r="B40" s="194"/>
      <c r="C40" s="223"/>
      <c r="D40" s="169"/>
      <c r="E40" s="98" t="s">
        <v>190</v>
      </c>
      <c r="F40" s="279"/>
    </row>
    <row r="41" spans="1:6" ht="25.95" customHeight="1" x14ac:dyDescent="0.25">
      <c r="A41" s="149"/>
      <c r="B41" s="194"/>
      <c r="C41" s="220" t="s">
        <v>191</v>
      </c>
      <c r="D41" s="192" t="s">
        <v>192</v>
      </c>
      <c r="E41" s="97" t="s">
        <v>193</v>
      </c>
      <c r="F41" s="279"/>
    </row>
    <row r="42" spans="1:6" ht="25.95" customHeight="1" x14ac:dyDescent="0.25">
      <c r="A42" s="149"/>
      <c r="B42" s="194"/>
      <c r="C42" s="196"/>
      <c r="D42" s="158"/>
      <c r="E42" s="100" t="s">
        <v>197</v>
      </c>
      <c r="F42" s="279"/>
    </row>
    <row r="43" spans="1:6" ht="25.95" customHeight="1" x14ac:dyDescent="0.25">
      <c r="A43" s="149"/>
      <c r="B43" s="194"/>
      <c r="C43" s="196"/>
      <c r="D43" s="158"/>
      <c r="E43" s="98" t="s">
        <v>198</v>
      </c>
      <c r="F43" s="279"/>
    </row>
    <row r="44" spans="1:6" ht="25.95" customHeight="1" x14ac:dyDescent="0.25">
      <c r="A44" s="149"/>
      <c r="B44" s="194"/>
      <c r="C44" s="196"/>
      <c r="D44" s="158"/>
      <c r="E44" s="100" t="s">
        <v>199</v>
      </c>
      <c r="F44" s="279"/>
    </row>
    <row r="45" spans="1:6" ht="25.95" customHeight="1" x14ac:dyDescent="0.25">
      <c r="A45" s="149"/>
      <c r="B45" s="194"/>
      <c r="C45" s="168" t="s">
        <v>200</v>
      </c>
      <c r="D45" s="192" t="s">
        <v>201</v>
      </c>
      <c r="E45" s="98" t="s">
        <v>202</v>
      </c>
      <c r="F45" s="279"/>
    </row>
    <row r="46" spans="1:6" ht="25.95" customHeight="1" x14ac:dyDescent="0.25">
      <c r="A46" s="150"/>
      <c r="B46" s="194"/>
      <c r="C46" s="218"/>
      <c r="D46" s="169"/>
      <c r="E46" s="100" t="s">
        <v>205</v>
      </c>
      <c r="F46" s="281"/>
    </row>
    <row r="47" spans="1:6" ht="25.95" customHeight="1" x14ac:dyDescent="0.25">
      <c r="A47" s="148">
        <v>8</v>
      </c>
      <c r="B47" s="193" t="s">
        <v>206</v>
      </c>
      <c r="C47" s="220" t="s">
        <v>207</v>
      </c>
      <c r="D47" s="192" t="s">
        <v>208</v>
      </c>
      <c r="E47" s="98" t="s">
        <v>210</v>
      </c>
      <c r="F47" s="278" t="s">
        <v>376</v>
      </c>
    </row>
    <row r="48" spans="1:6" ht="25.95" customHeight="1" x14ac:dyDescent="0.25">
      <c r="A48" s="149"/>
      <c r="B48" s="194"/>
      <c r="C48" s="196"/>
      <c r="D48" s="158"/>
      <c r="E48" s="98" t="s">
        <v>216</v>
      </c>
      <c r="F48" s="279"/>
    </row>
    <row r="49" spans="1:6" ht="25.95" customHeight="1" x14ac:dyDescent="0.25">
      <c r="A49" s="149"/>
      <c r="B49" s="194"/>
      <c r="C49" s="220" t="s">
        <v>217</v>
      </c>
      <c r="D49" s="192" t="s">
        <v>218</v>
      </c>
      <c r="E49" s="98" t="s">
        <v>220</v>
      </c>
      <c r="F49" s="279"/>
    </row>
    <row r="50" spans="1:6" ht="25.95" customHeight="1" x14ac:dyDescent="0.25">
      <c r="A50" s="149"/>
      <c r="B50" s="194"/>
      <c r="C50" s="196"/>
      <c r="D50" s="158"/>
      <c r="E50" s="97" t="s">
        <v>225</v>
      </c>
      <c r="F50" s="279"/>
    </row>
    <row r="51" spans="1:6" ht="25.95" customHeight="1" x14ac:dyDescent="0.25">
      <c r="A51" s="149"/>
      <c r="B51" s="194"/>
      <c r="C51" s="221"/>
      <c r="D51" s="159"/>
      <c r="E51" s="98" t="s">
        <v>226</v>
      </c>
      <c r="F51" s="279"/>
    </row>
    <row r="52" spans="1:6" ht="25.95" customHeight="1" x14ac:dyDescent="0.25">
      <c r="A52" s="149"/>
      <c r="B52" s="194"/>
      <c r="C52" s="63" t="s">
        <v>227</v>
      </c>
      <c r="D52" s="31" t="s">
        <v>228</v>
      </c>
      <c r="E52" s="98" t="s">
        <v>230</v>
      </c>
      <c r="F52" s="279"/>
    </row>
    <row r="53" spans="1:6" ht="25.95" customHeight="1" x14ac:dyDescent="0.25">
      <c r="A53" s="149"/>
      <c r="B53" s="194"/>
      <c r="C53" s="91" t="s">
        <v>234</v>
      </c>
      <c r="D53" s="88" t="s">
        <v>235</v>
      </c>
      <c r="E53" s="100" t="s">
        <v>236</v>
      </c>
      <c r="F53" s="279"/>
    </row>
    <row r="54" spans="1:6" ht="25.95" customHeight="1" x14ac:dyDescent="0.25">
      <c r="A54" s="149"/>
      <c r="B54" s="194"/>
      <c r="C54" s="32" t="s">
        <v>240</v>
      </c>
      <c r="D54" s="36" t="s">
        <v>241</v>
      </c>
      <c r="E54" s="100" t="s">
        <v>242</v>
      </c>
      <c r="F54" s="279"/>
    </row>
    <row r="55" spans="1:6" ht="25.95" customHeight="1" x14ac:dyDescent="0.25">
      <c r="A55" s="149"/>
      <c r="B55" s="194"/>
      <c r="C55" s="66" t="s">
        <v>247</v>
      </c>
      <c r="D55" s="32" t="s">
        <v>248</v>
      </c>
      <c r="E55" s="97" t="s">
        <v>249</v>
      </c>
      <c r="F55" s="279"/>
    </row>
    <row r="56" spans="1:6" ht="25.95" customHeight="1" x14ac:dyDescent="0.25">
      <c r="A56" s="149"/>
      <c r="B56" s="194"/>
      <c r="C56" s="64" t="s">
        <v>253</v>
      </c>
      <c r="D56" s="31" t="s">
        <v>254</v>
      </c>
      <c r="E56" s="99" t="s">
        <v>255</v>
      </c>
      <c r="F56" s="279"/>
    </row>
    <row r="57" spans="1:6" ht="25.95" customHeight="1" x14ac:dyDescent="0.25">
      <c r="A57" s="150"/>
      <c r="B57" s="194"/>
      <c r="C57" s="67" t="s">
        <v>259</v>
      </c>
      <c r="D57" s="59" t="s">
        <v>260</v>
      </c>
      <c r="E57" s="99" t="s">
        <v>262</v>
      </c>
      <c r="F57" s="281"/>
    </row>
    <row r="58" spans="1:6" ht="25.95" customHeight="1" x14ac:dyDescent="0.25">
      <c r="A58" s="148">
        <v>9</v>
      </c>
      <c r="B58" s="239" t="s">
        <v>266</v>
      </c>
      <c r="C58" s="226" t="s">
        <v>267</v>
      </c>
      <c r="D58" s="229" t="s">
        <v>268</v>
      </c>
      <c r="E58" s="98" t="s">
        <v>270</v>
      </c>
      <c r="F58" s="278" t="s">
        <v>376</v>
      </c>
    </row>
    <row r="59" spans="1:6" ht="53.4" customHeight="1" x14ac:dyDescent="0.25">
      <c r="A59" s="149"/>
      <c r="B59" s="227"/>
      <c r="C59" s="227"/>
      <c r="D59" s="205"/>
      <c r="E59" s="100" t="s">
        <v>273</v>
      </c>
      <c r="F59" s="281"/>
    </row>
    <row r="60" spans="1:6" ht="25.95" customHeight="1" x14ac:dyDescent="0.25">
      <c r="A60" s="148">
        <v>10</v>
      </c>
      <c r="B60" s="195" t="s">
        <v>274</v>
      </c>
      <c r="C60" s="226" t="s">
        <v>275</v>
      </c>
      <c r="D60" s="236" t="s">
        <v>276</v>
      </c>
      <c r="E60" s="100" t="s">
        <v>277</v>
      </c>
      <c r="F60" s="278" t="s">
        <v>376</v>
      </c>
    </row>
    <row r="61" spans="1:6" ht="25.95" customHeight="1" x14ac:dyDescent="0.25">
      <c r="A61" s="149"/>
      <c r="B61" s="196"/>
      <c r="C61" s="227"/>
      <c r="D61" s="237"/>
      <c r="E61" s="98" t="s">
        <v>279</v>
      </c>
      <c r="F61" s="279"/>
    </row>
    <row r="62" spans="1:6" ht="25.95" customHeight="1" x14ac:dyDescent="0.25">
      <c r="A62" s="149"/>
      <c r="B62" s="196"/>
      <c r="C62" s="227"/>
      <c r="D62" s="237"/>
      <c r="E62" s="98" t="s">
        <v>280</v>
      </c>
      <c r="F62" s="279"/>
    </row>
    <row r="63" spans="1:6" ht="25.95" customHeight="1" x14ac:dyDescent="0.25">
      <c r="A63" s="150"/>
      <c r="B63" s="221"/>
      <c r="C63" s="228"/>
      <c r="D63" s="238"/>
      <c r="E63" s="99" t="s">
        <v>281</v>
      </c>
      <c r="F63" s="281"/>
    </row>
    <row r="64" spans="1:6" ht="25.95" customHeight="1" x14ac:dyDescent="0.25">
      <c r="A64" s="148">
        <v>11</v>
      </c>
      <c r="B64" s="193" t="s">
        <v>282</v>
      </c>
      <c r="C64" s="226" t="s">
        <v>283</v>
      </c>
      <c r="D64" s="229" t="s">
        <v>284</v>
      </c>
      <c r="E64" s="100" t="s">
        <v>333</v>
      </c>
      <c r="F64" s="278" t="s">
        <v>376</v>
      </c>
    </row>
    <row r="65" spans="1:6" ht="25.95" customHeight="1" x14ac:dyDescent="0.25">
      <c r="A65" s="149"/>
      <c r="B65" s="194"/>
      <c r="C65" s="227"/>
      <c r="D65" s="205"/>
      <c r="E65" s="100" t="s">
        <v>288</v>
      </c>
      <c r="F65" s="279"/>
    </row>
    <row r="66" spans="1:6" ht="25.95" customHeight="1" x14ac:dyDescent="0.25">
      <c r="A66" s="149"/>
      <c r="B66" s="194"/>
      <c r="C66" s="227"/>
      <c r="D66" s="205"/>
      <c r="E66" s="100" t="s">
        <v>289</v>
      </c>
      <c r="F66" s="279"/>
    </row>
    <row r="67" spans="1:6" ht="25.95" customHeight="1" x14ac:dyDescent="0.25">
      <c r="A67" s="149"/>
      <c r="B67" s="194"/>
      <c r="C67" s="227"/>
      <c r="D67" s="205"/>
      <c r="E67" s="100" t="s">
        <v>290</v>
      </c>
      <c r="F67" s="279"/>
    </row>
    <row r="68" spans="1:6" ht="25.95" customHeight="1" x14ac:dyDescent="0.25">
      <c r="A68" s="149"/>
      <c r="B68" s="194"/>
      <c r="C68" s="227"/>
      <c r="D68" s="205"/>
      <c r="E68" s="100" t="s">
        <v>291</v>
      </c>
      <c r="F68" s="279"/>
    </row>
    <row r="69" spans="1:6" ht="25.95" customHeight="1" x14ac:dyDescent="0.25">
      <c r="A69" s="149"/>
      <c r="B69" s="194"/>
      <c r="C69" s="227"/>
      <c r="D69" s="205"/>
      <c r="E69" s="100" t="s">
        <v>292</v>
      </c>
      <c r="F69" s="279"/>
    </row>
    <row r="70" spans="1:6" ht="25.95" customHeight="1" x14ac:dyDescent="0.25">
      <c r="A70" s="149"/>
      <c r="B70" s="194"/>
      <c r="C70" s="228"/>
      <c r="D70" s="230"/>
      <c r="E70" s="100" t="s">
        <v>293</v>
      </c>
      <c r="F70" s="279"/>
    </row>
    <row r="71" spans="1:6" ht="25.95" customHeight="1" x14ac:dyDescent="0.25">
      <c r="A71" s="149"/>
      <c r="B71" s="194"/>
      <c r="C71" s="226" t="s">
        <v>294</v>
      </c>
      <c r="D71" s="229" t="s">
        <v>295</v>
      </c>
      <c r="E71" s="100" t="s">
        <v>296</v>
      </c>
      <c r="F71" s="279"/>
    </row>
    <row r="72" spans="1:6" ht="25.95" customHeight="1" x14ac:dyDescent="0.25">
      <c r="A72" s="149"/>
      <c r="B72" s="194"/>
      <c r="C72" s="227"/>
      <c r="D72" s="205"/>
      <c r="E72" s="98" t="s">
        <v>299</v>
      </c>
      <c r="F72" s="279"/>
    </row>
    <row r="73" spans="1:6" ht="25.95" customHeight="1" x14ac:dyDescent="0.25">
      <c r="A73" s="149"/>
      <c r="B73" s="194"/>
      <c r="C73" s="226" t="s">
        <v>300</v>
      </c>
      <c r="D73" s="229" t="s">
        <v>301</v>
      </c>
      <c r="E73" s="103" t="s">
        <v>302</v>
      </c>
      <c r="F73" s="279"/>
    </row>
    <row r="74" spans="1:6" ht="25.95" customHeight="1" x14ac:dyDescent="0.25">
      <c r="A74" s="149"/>
      <c r="B74" s="194"/>
      <c r="C74" s="227"/>
      <c r="D74" s="205"/>
      <c r="E74" s="100" t="s">
        <v>305</v>
      </c>
      <c r="F74" s="279"/>
    </row>
    <row r="75" spans="1:6" ht="25.95" customHeight="1" x14ac:dyDescent="0.25">
      <c r="A75" s="149"/>
      <c r="B75" s="194"/>
      <c r="C75" s="226" t="s">
        <v>306</v>
      </c>
      <c r="D75" s="204" t="s">
        <v>307</v>
      </c>
      <c r="E75" s="103" t="s">
        <v>309</v>
      </c>
      <c r="F75" s="279"/>
    </row>
    <row r="76" spans="1:6" ht="25.95" customHeight="1" x14ac:dyDescent="0.25">
      <c r="A76" s="149"/>
      <c r="B76" s="194"/>
      <c r="C76" s="251"/>
      <c r="D76" s="205"/>
      <c r="E76" s="103" t="s">
        <v>312</v>
      </c>
      <c r="F76" s="279"/>
    </row>
    <row r="77" spans="1:6" ht="25.95" customHeight="1" x14ac:dyDescent="0.25">
      <c r="A77" s="250"/>
      <c r="B77" s="249"/>
      <c r="C77" s="252"/>
      <c r="D77" s="253"/>
      <c r="E77" s="103" t="s">
        <v>313</v>
      </c>
      <c r="F77" s="281"/>
    </row>
  </sheetData>
  <autoFilter ref="A2:F2" xr:uid="{3AA8210A-400B-446E-8C3F-1B18CC242E1D}"/>
  <mergeCells count="78">
    <mergeCell ref="D73:D74"/>
    <mergeCell ref="C75:C77"/>
    <mergeCell ref="D75:D77"/>
    <mergeCell ref="C47:C48"/>
    <mergeCell ref="D47:D48"/>
    <mergeCell ref="C49:C51"/>
    <mergeCell ref="D49:D51"/>
    <mergeCell ref="D60:D63"/>
    <mergeCell ref="D64:D70"/>
    <mergeCell ref="D71:D72"/>
    <mergeCell ref="F3:F6"/>
    <mergeCell ref="F64:F77"/>
    <mergeCell ref="F60:F63"/>
    <mergeCell ref="F58:F59"/>
    <mergeCell ref="F47:F57"/>
    <mergeCell ref="F33:F46"/>
    <mergeCell ref="F30:F32"/>
    <mergeCell ref="F24:F29"/>
    <mergeCell ref="F16:F22"/>
    <mergeCell ref="F7:F15"/>
    <mergeCell ref="A58:A59"/>
    <mergeCell ref="B58:B59"/>
    <mergeCell ref="C58:C59"/>
    <mergeCell ref="D58:D59"/>
    <mergeCell ref="C33:C36"/>
    <mergeCell ref="C37:C40"/>
    <mergeCell ref="C41:C44"/>
    <mergeCell ref="D41:D44"/>
    <mergeCell ref="C45:C46"/>
    <mergeCell ref="D45:D46"/>
    <mergeCell ref="D33:D36"/>
    <mergeCell ref="D37:D40"/>
    <mergeCell ref="A47:A57"/>
    <mergeCell ref="B47:B57"/>
    <mergeCell ref="A16:A22"/>
    <mergeCell ref="A24:A29"/>
    <mergeCell ref="A30:A32"/>
    <mergeCell ref="A33:A46"/>
    <mergeCell ref="B33:B46"/>
    <mergeCell ref="B30:B32"/>
    <mergeCell ref="A3:A6"/>
    <mergeCell ref="B3:B6"/>
    <mergeCell ref="C3:C5"/>
    <mergeCell ref="D3:D5"/>
    <mergeCell ref="A7:A15"/>
    <mergeCell ref="D7:D8"/>
    <mergeCell ref="D9:D13"/>
    <mergeCell ref="D14:D15"/>
    <mergeCell ref="D24:D25"/>
    <mergeCell ref="B7:B15"/>
    <mergeCell ref="C7:C8"/>
    <mergeCell ref="C9:C13"/>
    <mergeCell ref="C14:C15"/>
    <mergeCell ref="B16:B22"/>
    <mergeCell ref="C16:C17"/>
    <mergeCell ref="C18:C19"/>
    <mergeCell ref="C20:C21"/>
    <mergeCell ref="B24:B29"/>
    <mergeCell ref="C24:C25"/>
    <mergeCell ref="C28:C29"/>
    <mergeCell ref="D18:D19"/>
    <mergeCell ref="D28:D29"/>
    <mergeCell ref="D16:D17"/>
    <mergeCell ref="D20:D21"/>
    <mergeCell ref="F1:F2"/>
    <mergeCell ref="A1:A2"/>
    <mergeCell ref="B1:B2"/>
    <mergeCell ref="C1:C2"/>
    <mergeCell ref="D1:D2"/>
    <mergeCell ref="E1:E2"/>
    <mergeCell ref="A60:A63"/>
    <mergeCell ref="B60:B63"/>
    <mergeCell ref="C60:C63"/>
    <mergeCell ref="A64:A77"/>
    <mergeCell ref="B64:B77"/>
    <mergeCell ref="C64:C70"/>
    <mergeCell ref="C71:C72"/>
    <mergeCell ref="C73:C74"/>
  </mergeCells>
  <pageMargins left="0.23622047244094491" right="0.23622047244094491" top="0.74803149606299213" bottom="0.74803149606299213" header="0.31496062992125984" footer="0.31496062992125984"/>
  <pageSetup paperSize="8" scale="85" fitToHeight="0" orientation="landscape" r:id="rId1"/>
  <headerFooter>
    <oddHeader>&amp;CRisk Assessment CAP Holding</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Mappatura aree a rischio</vt:lpstr>
      <vt:lpstr>Elenco eventi rischiosi</vt:lpstr>
      <vt:lpstr>'Elenco eventi rischiosi'!Area_stampa</vt:lpstr>
      <vt:lpstr>'Mappatura aree a rischio'!Area_stampa</vt:lpstr>
      <vt:lpstr>'Elenco eventi rischiosi'!Titoli_stampa</vt:lpstr>
      <vt:lpstr>'Mappatura aree a rischio'!Titoli_stampa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Santafede JS Jacopo</dc:creator>
  <cp:keywords/>
  <dc:description/>
  <cp:lastModifiedBy>Russo Coates Marco</cp:lastModifiedBy>
  <cp:revision/>
  <dcterms:created xsi:type="dcterms:W3CDTF">2022-02-08T17:01:06Z</dcterms:created>
  <dcterms:modified xsi:type="dcterms:W3CDTF">2025-01-27T14:59:46Z</dcterms:modified>
  <cp:category/>
  <cp:contentStatus/>
</cp:coreProperties>
</file>