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S:\INTERNAL AUDIT\18. ALTRE SOCIETA'\SASOM\3. ANTICORRUZIONE SASOM\2. PIANO 2026 - 2028\PIANO 190 E ALLEGATI DEFINITIVI\"/>
    </mc:Choice>
  </mc:AlternateContent>
  <xr:revisionPtr revIDLastSave="0" documentId="13_ncr:1_{DAE3C83F-460B-4021-8952-A4AAA2D8A291}" xr6:coauthVersionLast="47" xr6:coauthVersionMax="47" xr10:uidLastSave="{00000000-0000-0000-0000-000000000000}"/>
  <bookViews>
    <workbookView xWindow="-120" yWindow="-120" windowWidth="29040" windowHeight="15720" xr2:uid="{C1060476-CF3D-4DAF-83BF-5609E9B2E85F}"/>
  </bookViews>
  <sheets>
    <sheet name="Mappatura aree a rischio" sheetId="3" r:id="rId1"/>
  </sheets>
  <definedNames>
    <definedName name="_xlnm._FilterDatabase" localSheetId="0" hidden="1">'Mappatura aree a rischio'!$B$2:$AL$58</definedName>
    <definedName name="_xlnm.Print_Area" localSheetId="0">'Mappatura aree a rischio'!$A$1:$AL$2</definedName>
    <definedName name="_xlnm.Print_Titles" localSheetId="0">'Mappatura aree a rischio'!$1:$2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5" i="3" l="1"/>
  <c r="V15" i="3" s="1"/>
  <c r="T15" i="3"/>
  <c r="S15" i="3"/>
  <c r="R15" i="3"/>
  <c r="S73" i="3"/>
  <c r="R73" i="3"/>
  <c r="S72" i="3"/>
  <c r="R72" i="3"/>
  <c r="S71" i="3"/>
  <c r="R71" i="3"/>
  <c r="S70" i="3"/>
  <c r="R70" i="3"/>
  <c r="T70" i="3" s="1"/>
  <c r="U70" i="3" s="1"/>
  <c r="V70" i="3" s="1"/>
  <c r="S69" i="3"/>
  <c r="R69" i="3"/>
  <c r="T69" i="3" s="1"/>
  <c r="U69" i="3" s="1"/>
  <c r="V69" i="3" s="1"/>
  <c r="S68" i="3"/>
  <c r="R68" i="3"/>
  <c r="T68" i="3" s="1"/>
  <c r="U68" i="3" s="1"/>
  <c r="V68" i="3" s="1"/>
  <c r="S67" i="3"/>
  <c r="R67" i="3"/>
  <c r="S66" i="3"/>
  <c r="R66" i="3"/>
  <c r="S65" i="3"/>
  <c r="R65" i="3"/>
  <c r="T65" i="3" s="1"/>
  <c r="U65" i="3" s="1"/>
  <c r="V65" i="3" s="1"/>
  <c r="S86" i="3"/>
  <c r="R86" i="3"/>
  <c r="T86" i="3" s="1"/>
  <c r="U86" i="3" s="1"/>
  <c r="V86" i="3" s="1"/>
  <c r="T85" i="3"/>
  <c r="U85" i="3" s="1"/>
  <c r="V85" i="3" s="1"/>
  <c r="S85" i="3"/>
  <c r="R85" i="3"/>
  <c r="S84" i="3"/>
  <c r="R84" i="3"/>
  <c r="T84" i="3" s="1"/>
  <c r="U84" i="3" s="1"/>
  <c r="V84" i="3" s="1"/>
  <c r="S91" i="3"/>
  <c r="R91" i="3"/>
  <c r="AE91" i="3"/>
  <c r="AD91" i="3"/>
  <c r="T73" i="3" l="1"/>
  <c r="U73" i="3" s="1"/>
  <c r="V73" i="3" s="1"/>
  <c r="T72" i="3"/>
  <c r="U72" i="3" s="1"/>
  <c r="V72" i="3" s="1"/>
  <c r="T71" i="3"/>
  <c r="U71" i="3" s="1"/>
  <c r="V71" i="3" s="1"/>
  <c r="T67" i="3"/>
  <c r="U67" i="3" s="1"/>
  <c r="V67" i="3" s="1"/>
  <c r="T66" i="3"/>
  <c r="U66" i="3" s="1"/>
  <c r="V66" i="3" s="1"/>
  <c r="T91" i="3"/>
  <c r="U91" i="3" s="1"/>
  <c r="V91" i="3" s="1"/>
  <c r="W91" i="3" l="1"/>
  <c r="X91" i="3" s="1"/>
  <c r="AE24" i="3"/>
  <c r="AD24" i="3"/>
  <c r="AE56" i="3"/>
  <c r="AD56" i="3"/>
  <c r="S89" i="3"/>
  <c r="R89" i="3"/>
  <c r="R3" i="3"/>
  <c r="S78" i="3"/>
  <c r="R78" i="3"/>
  <c r="S76" i="3"/>
  <c r="R76" i="3"/>
  <c r="S77" i="3"/>
  <c r="R77" i="3"/>
  <c r="T89" i="3" l="1"/>
  <c r="U89" i="3" s="1"/>
  <c r="V89" i="3" s="1"/>
  <c r="AF56" i="3"/>
  <c r="AF24" i="3"/>
  <c r="T76" i="3"/>
  <c r="U76" i="3" s="1"/>
  <c r="V76" i="3" s="1"/>
  <c r="T78" i="3"/>
  <c r="U78" i="3" s="1"/>
  <c r="V78" i="3" s="1"/>
  <c r="T77" i="3"/>
  <c r="U77" i="3" s="1"/>
  <c r="V77" i="3" s="1"/>
  <c r="S90" i="3" l="1"/>
  <c r="R90" i="3"/>
  <c r="AE88" i="3"/>
  <c r="AD88" i="3"/>
  <c r="S88" i="3"/>
  <c r="R88" i="3"/>
  <c r="S87" i="3"/>
  <c r="R87" i="3"/>
  <c r="AE83" i="3"/>
  <c r="AD83" i="3"/>
  <c r="S83" i="3"/>
  <c r="R83" i="3"/>
  <c r="S82" i="3"/>
  <c r="R82" i="3"/>
  <c r="AE81" i="3"/>
  <c r="AD81" i="3"/>
  <c r="S81" i="3"/>
  <c r="R81" i="3"/>
  <c r="S80" i="3"/>
  <c r="R80" i="3"/>
  <c r="S79" i="3"/>
  <c r="R79" i="3"/>
  <c r="S75" i="3"/>
  <c r="R75" i="3"/>
  <c r="AE65" i="3"/>
  <c r="AD65" i="3"/>
  <c r="S74" i="3"/>
  <c r="R74" i="3"/>
  <c r="S64" i="3"/>
  <c r="R64" i="3"/>
  <c r="S63" i="3"/>
  <c r="R63" i="3"/>
  <c r="S62" i="3"/>
  <c r="R62" i="3"/>
  <c r="AE61" i="3"/>
  <c r="AD61" i="3"/>
  <c r="S61" i="3"/>
  <c r="R61" i="3"/>
  <c r="T61" i="3" s="1"/>
  <c r="U61" i="3" s="1"/>
  <c r="T80" i="3" l="1"/>
  <c r="U80" i="3" s="1"/>
  <c r="V80" i="3" s="1"/>
  <c r="AF65" i="3"/>
  <c r="T75" i="3"/>
  <c r="U75" i="3" s="1"/>
  <c r="V75" i="3" s="1"/>
  <c r="T63" i="3"/>
  <c r="U63" i="3" s="1"/>
  <c r="V63" i="3" s="1"/>
  <c r="AF88" i="3"/>
  <c r="AF81" i="3"/>
  <c r="AF83" i="3"/>
  <c r="T62" i="3"/>
  <c r="U62" i="3" s="1"/>
  <c r="V62" i="3" s="1"/>
  <c r="T74" i="3"/>
  <c r="U74" i="3" s="1"/>
  <c r="V74" i="3" s="1"/>
  <c r="T81" i="3"/>
  <c r="U81" i="3" s="1"/>
  <c r="V81" i="3" s="1"/>
  <c r="T64" i="3"/>
  <c r="U64" i="3" s="1"/>
  <c r="V64" i="3" s="1"/>
  <c r="T79" i="3"/>
  <c r="U79" i="3" s="1"/>
  <c r="V79" i="3" s="1"/>
  <c r="AF61" i="3"/>
  <c r="T82" i="3"/>
  <c r="U82" i="3" s="1"/>
  <c r="V82" i="3" s="1"/>
  <c r="T83" i="3"/>
  <c r="U83" i="3" s="1"/>
  <c r="T90" i="3"/>
  <c r="U90" i="3" s="1"/>
  <c r="V90" i="3" s="1"/>
  <c r="T87" i="3"/>
  <c r="U87" i="3" s="1"/>
  <c r="V87" i="3" s="1"/>
  <c r="T88" i="3"/>
  <c r="U88" i="3" s="1"/>
  <c r="V88" i="3" s="1"/>
  <c r="V61" i="3"/>
  <c r="W81" i="3" l="1"/>
  <c r="X81" i="3" s="1"/>
  <c r="W88" i="3"/>
  <c r="X88" i="3" s="1"/>
  <c r="W61" i="3"/>
  <c r="X61" i="3" s="1"/>
  <c r="W83" i="3"/>
  <c r="X83" i="3" s="1"/>
  <c r="W74" i="3"/>
  <c r="X65" i="3" s="1"/>
  <c r="V83" i="3"/>
  <c r="AE28" i="3" l="1"/>
  <c r="AD28" i="3"/>
  <c r="AF28" i="3" l="1"/>
  <c r="S24" i="3"/>
  <c r="R24" i="3"/>
  <c r="S28" i="3"/>
  <c r="R28" i="3"/>
  <c r="S30" i="3"/>
  <c r="R30" i="3"/>
  <c r="AE29" i="3"/>
  <c r="AD29" i="3"/>
  <c r="S29" i="3"/>
  <c r="R29" i="3"/>
  <c r="AE27" i="3"/>
  <c r="AD27" i="3"/>
  <c r="S27" i="3"/>
  <c r="R27" i="3"/>
  <c r="S26" i="3"/>
  <c r="R26" i="3"/>
  <c r="AE25" i="3"/>
  <c r="AD25" i="3"/>
  <c r="S25" i="3"/>
  <c r="R25" i="3"/>
  <c r="T26" i="3" l="1"/>
  <c r="U26" i="3" s="1"/>
  <c r="V26" i="3" s="1"/>
  <c r="T24" i="3"/>
  <c r="U24" i="3" s="1"/>
  <c r="T25" i="3"/>
  <c r="U25" i="3" s="1"/>
  <c r="V25" i="3" s="1"/>
  <c r="AF27" i="3"/>
  <c r="T30" i="3"/>
  <c r="U30" i="3" s="1"/>
  <c r="V30" i="3" s="1"/>
  <c r="T28" i="3"/>
  <c r="U28" i="3" s="1"/>
  <c r="AF29" i="3"/>
  <c r="T29" i="3"/>
  <c r="U29" i="3" s="1"/>
  <c r="AF25" i="3"/>
  <c r="T27" i="3"/>
  <c r="U27" i="3" s="1"/>
  <c r="V28" i="3" l="1"/>
  <c r="W28" i="3"/>
  <c r="X28" i="3" s="1"/>
  <c r="V24" i="3"/>
  <c r="W24" i="3"/>
  <c r="X24" i="3" s="1"/>
  <c r="W25" i="3"/>
  <c r="X25" i="3" s="1"/>
  <c r="W29" i="3"/>
  <c r="X29" i="3" s="1"/>
  <c r="V29" i="3"/>
  <c r="W27" i="3"/>
  <c r="X27" i="3" s="1"/>
  <c r="V27" i="3"/>
  <c r="S10" i="3" l="1"/>
  <c r="S11" i="3"/>
  <c r="R10" i="3"/>
  <c r="R11" i="3"/>
  <c r="S60" i="3"/>
  <c r="R60" i="3"/>
  <c r="AE59" i="3"/>
  <c r="AD59" i="3"/>
  <c r="S59" i="3"/>
  <c r="R59" i="3"/>
  <c r="AE6" i="3"/>
  <c r="AE3" i="3"/>
  <c r="AD6" i="3"/>
  <c r="AD3" i="3"/>
  <c r="S6" i="3"/>
  <c r="R6" i="3"/>
  <c r="S5" i="3"/>
  <c r="R5" i="3"/>
  <c r="S4" i="3"/>
  <c r="R4" i="3"/>
  <c r="S3" i="3"/>
  <c r="S53" i="3"/>
  <c r="R53" i="3"/>
  <c r="AF59" i="3" l="1"/>
  <c r="T11" i="3"/>
  <c r="U11" i="3" s="1"/>
  <c r="V11" i="3" s="1"/>
  <c r="T10" i="3"/>
  <c r="U10" i="3" s="1"/>
  <c r="V10" i="3" s="1"/>
  <c r="AF3" i="3"/>
  <c r="T60" i="3"/>
  <c r="U60" i="3" s="1"/>
  <c r="V60" i="3" s="1"/>
  <c r="T59" i="3"/>
  <c r="U59" i="3" s="1"/>
  <c r="V59" i="3" s="1"/>
  <c r="T6" i="3"/>
  <c r="U6" i="3" s="1"/>
  <c r="V6" i="3" s="1"/>
  <c r="AF6" i="3"/>
  <c r="T53" i="3"/>
  <c r="W59" i="3" l="1"/>
  <c r="X59" i="3" s="1"/>
  <c r="W6" i="3"/>
  <c r="X6" i="3" s="1"/>
  <c r="AE42" i="3"/>
  <c r="AE7" i="3"/>
  <c r="AE9" i="3"/>
  <c r="AE14" i="3"/>
  <c r="AE17" i="3"/>
  <c r="AE19" i="3"/>
  <c r="AE21" i="3"/>
  <c r="AE23" i="3"/>
  <c r="AE31" i="3"/>
  <c r="AE32" i="3"/>
  <c r="AE33" i="3"/>
  <c r="AE34" i="3"/>
  <c r="AE38" i="3"/>
  <c r="AE46" i="3"/>
  <c r="AE48" i="3"/>
  <c r="AE50" i="3"/>
  <c r="AE53" i="3"/>
  <c r="AE54" i="3"/>
  <c r="AE55" i="3"/>
  <c r="AE57" i="3"/>
  <c r="AE58" i="3"/>
  <c r="AD7" i="3"/>
  <c r="AD9" i="3"/>
  <c r="AD14" i="3"/>
  <c r="AD17" i="3"/>
  <c r="AD19" i="3"/>
  <c r="AD21" i="3"/>
  <c r="AD23" i="3"/>
  <c r="AD31" i="3"/>
  <c r="AD32" i="3"/>
  <c r="AD33" i="3"/>
  <c r="AD34" i="3"/>
  <c r="AD38" i="3"/>
  <c r="AD42" i="3"/>
  <c r="AD46" i="3"/>
  <c r="AD48" i="3"/>
  <c r="AD50" i="3"/>
  <c r="AD53" i="3"/>
  <c r="AD54" i="3"/>
  <c r="AD55" i="3"/>
  <c r="AD57" i="3"/>
  <c r="AD58" i="3"/>
  <c r="AF23" i="3" l="1"/>
  <c r="AF50" i="3"/>
  <c r="AF57" i="3"/>
  <c r="AF53" i="3"/>
  <c r="AF58" i="3"/>
  <c r="AF54" i="3"/>
  <c r="AF55" i="3"/>
  <c r="AF48" i="3"/>
  <c r="AF46" i="3"/>
  <c r="AF42" i="3"/>
  <c r="AF38" i="3"/>
  <c r="AF34" i="3"/>
  <c r="AF33" i="3"/>
  <c r="AF32" i="3"/>
  <c r="AF31" i="3"/>
  <c r="AF21" i="3"/>
  <c r="AF19" i="3"/>
  <c r="AF17" i="3"/>
  <c r="AF14" i="3"/>
  <c r="AF7" i="3"/>
  <c r="AF9" i="3"/>
  <c r="S7" i="3"/>
  <c r="S8" i="3"/>
  <c r="S9" i="3"/>
  <c r="S12" i="3"/>
  <c r="S13" i="3"/>
  <c r="S14" i="3"/>
  <c r="S16" i="3"/>
  <c r="S17" i="3"/>
  <c r="S18" i="3"/>
  <c r="S19" i="3"/>
  <c r="S20" i="3"/>
  <c r="S21" i="3"/>
  <c r="S22" i="3"/>
  <c r="S23" i="3"/>
  <c r="S31" i="3"/>
  <c r="S32" i="3"/>
  <c r="S33" i="3"/>
  <c r="S34" i="3"/>
  <c r="S35" i="3"/>
  <c r="S36" i="3"/>
  <c r="S37" i="3"/>
  <c r="S38" i="3"/>
  <c r="S39" i="3"/>
  <c r="S40" i="3"/>
  <c r="S41" i="3"/>
  <c r="S42" i="3"/>
  <c r="S43" i="3"/>
  <c r="S44" i="3"/>
  <c r="S45" i="3"/>
  <c r="S46" i="3"/>
  <c r="S47" i="3"/>
  <c r="S48" i="3"/>
  <c r="S49" i="3"/>
  <c r="S50" i="3"/>
  <c r="S51" i="3"/>
  <c r="S52" i="3"/>
  <c r="S54" i="3"/>
  <c r="S55" i="3"/>
  <c r="S56" i="3"/>
  <c r="S57" i="3"/>
  <c r="S58" i="3"/>
  <c r="R7" i="3"/>
  <c r="R8" i="3"/>
  <c r="R9" i="3"/>
  <c r="R12" i="3"/>
  <c r="R13" i="3"/>
  <c r="R14" i="3"/>
  <c r="R16" i="3"/>
  <c r="R17" i="3"/>
  <c r="R18" i="3"/>
  <c r="R19" i="3"/>
  <c r="R20" i="3"/>
  <c r="R21" i="3"/>
  <c r="R22" i="3"/>
  <c r="R23" i="3"/>
  <c r="R31" i="3"/>
  <c r="R32" i="3"/>
  <c r="R33" i="3"/>
  <c r="R34" i="3"/>
  <c r="R35" i="3"/>
  <c r="R36" i="3"/>
  <c r="R37" i="3"/>
  <c r="R38" i="3"/>
  <c r="R39" i="3"/>
  <c r="R40" i="3"/>
  <c r="R41" i="3"/>
  <c r="R42" i="3"/>
  <c r="R43" i="3"/>
  <c r="R44" i="3"/>
  <c r="R45" i="3"/>
  <c r="R46" i="3"/>
  <c r="R47" i="3"/>
  <c r="R48" i="3"/>
  <c r="R49" i="3"/>
  <c r="R50" i="3"/>
  <c r="R51" i="3"/>
  <c r="R52" i="3"/>
  <c r="R54" i="3"/>
  <c r="R55" i="3"/>
  <c r="R56" i="3"/>
  <c r="R57" i="3"/>
  <c r="R58" i="3"/>
  <c r="T52" i="3" l="1"/>
  <c r="U52" i="3" s="1"/>
  <c r="V52" i="3" s="1"/>
  <c r="T48" i="3"/>
  <c r="U48" i="3" s="1"/>
  <c r="T45" i="3"/>
  <c r="U45" i="3" s="1"/>
  <c r="V45" i="3" s="1"/>
  <c r="T38" i="3"/>
  <c r="U38" i="3" s="1"/>
  <c r="T21" i="3"/>
  <c r="U21" i="3" s="1"/>
  <c r="V21" i="3" s="1"/>
  <c r="T7" i="3"/>
  <c r="U7" i="3" s="1"/>
  <c r="T14" i="3"/>
  <c r="U14" i="3" s="1"/>
  <c r="T44" i="3"/>
  <c r="U44" i="3" s="1"/>
  <c r="V44" i="3" s="1"/>
  <c r="T37" i="3"/>
  <c r="U37" i="3" s="1"/>
  <c r="V37" i="3" s="1"/>
  <c r="T31" i="3"/>
  <c r="U31" i="3" s="1"/>
  <c r="T20" i="3"/>
  <c r="U20" i="3" s="1"/>
  <c r="V20" i="3" s="1"/>
  <c r="U53" i="3"/>
  <c r="T49" i="3"/>
  <c r="U49" i="3" s="1"/>
  <c r="V49" i="3" s="1"/>
  <c r="T3" i="3"/>
  <c r="U3" i="3" s="1"/>
  <c r="T16" i="3"/>
  <c r="U16" i="3" s="1"/>
  <c r="V16" i="3" s="1"/>
  <c r="T50" i="3"/>
  <c r="U50" i="3" s="1"/>
  <c r="T56" i="3"/>
  <c r="U56" i="3" s="1"/>
  <c r="T46" i="3"/>
  <c r="U46" i="3" s="1"/>
  <c r="T40" i="3"/>
  <c r="U40" i="3" s="1"/>
  <c r="V40" i="3" s="1"/>
  <c r="T42" i="3"/>
  <c r="U42" i="3" s="1"/>
  <c r="T35" i="3"/>
  <c r="U35" i="3" s="1"/>
  <c r="V35" i="3" s="1"/>
  <c r="T33" i="3"/>
  <c r="U33" i="3" s="1"/>
  <c r="T13" i="3"/>
  <c r="U13" i="3" s="1"/>
  <c r="V13" i="3" s="1"/>
  <c r="T58" i="3"/>
  <c r="U58" i="3" s="1"/>
  <c r="T47" i="3"/>
  <c r="U47" i="3" s="1"/>
  <c r="V47" i="3" s="1"/>
  <c r="T41" i="3"/>
  <c r="U41" i="3" s="1"/>
  <c r="V41" i="3" s="1"/>
  <c r="T32" i="3"/>
  <c r="U32" i="3" s="1"/>
  <c r="T18" i="3"/>
  <c r="U18" i="3" s="1"/>
  <c r="V18" i="3" s="1"/>
  <c r="T9" i="3"/>
  <c r="U9" i="3" s="1"/>
  <c r="T17" i="3"/>
  <c r="U17" i="3" s="1"/>
  <c r="T57" i="3"/>
  <c r="U57" i="3" s="1"/>
  <c r="T54" i="3"/>
  <c r="U54" i="3" s="1"/>
  <c r="T34" i="3"/>
  <c r="U34" i="3" s="1"/>
  <c r="T23" i="3"/>
  <c r="U23" i="3" s="1"/>
  <c r="T12" i="3"/>
  <c r="U12" i="3" s="1"/>
  <c r="V12" i="3" s="1"/>
  <c r="T5" i="3"/>
  <c r="U5" i="3" s="1"/>
  <c r="V5" i="3" s="1"/>
  <c r="T39" i="3"/>
  <c r="U39" i="3" s="1"/>
  <c r="V39" i="3" s="1"/>
  <c r="T22" i="3"/>
  <c r="U22" i="3" s="1"/>
  <c r="V22" i="3" s="1"/>
  <c r="T8" i="3"/>
  <c r="U8" i="3" s="1"/>
  <c r="V8" i="3" s="1"/>
  <c r="T55" i="3"/>
  <c r="U55" i="3" s="1"/>
  <c r="T51" i="3"/>
  <c r="U51" i="3" s="1"/>
  <c r="V51" i="3" s="1"/>
  <c r="T43" i="3"/>
  <c r="U43" i="3" s="1"/>
  <c r="V43" i="3" s="1"/>
  <c r="T36" i="3"/>
  <c r="U36" i="3" s="1"/>
  <c r="V36" i="3" s="1"/>
  <c r="T19" i="3"/>
  <c r="U19" i="3" s="1"/>
  <c r="T4" i="3"/>
  <c r="U4" i="3" s="1"/>
  <c r="V4" i="3" s="1"/>
  <c r="W14" i="3" l="1"/>
  <c r="X14" i="3" s="1"/>
  <c r="V17" i="3"/>
  <c r="W17" i="3"/>
  <c r="X17" i="3" s="1"/>
  <c r="V3" i="3"/>
  <c r="W3" i="3"/>
  <c r="X3" i="3" s="1"/>
  <c r="W55" i="3"/>
  <c r="X55" i="3" s="1"/>
  <c r="V55" i="3"/>
  <c r="W23" i="3"/>
  <c r="X23" i="3" s="1"/>
  <c r="V23" i="3"/>
  <c r="W33" i="3"/>
  <c r="X33" i="3" s="1"/>
  <c r="V33" i="3"/>
  <c r="W54" i="3"/>
  <c r="X54" i="3" s="1"/>
  <c r="V54" i="3"/>
  <c r="W58" i="3"/>
  <c r="X58" i="3" s="1"/>
  <c r="V58" i="3"/>
  <c r="V56" i="3"/>
  <c r="W56" i="3"/>
  <c r="X56" i="3" s="1"/>
  <c r="W7" i="3"/>
  <c r="X7" i="3" s="1"/>
  <c r="V7" i="3"/>
  <c r="W34" i="3"/>
  <c r="X34" i="3" s="1"/>
  <c r="V34" i="3"/>
  <c r="W57" i="3"/>
  <c r="X57" i="3" s="1"/>
  <c r="V57" i="3"/>
  <c r="V42" i="3"/>
  <c r="W42" i="3"/>
  <c r="X42" i="3" s="1"/>
  <c r="V50" i="3"/>
  <c r="W50" i="3"/>
  <c r="X50" i="3" s="1"/>
  <c r="W46" i="3"/>
  <c r="X46" i="3" s="1"/>
  <c r="V46" i="3"/>
  <c r="V48" i="3"/>
  <c r="W48" i="3"/>
  <c r="X48" i="3" s="1"/>
  <c r="V9" i="3"/>
  <c r="W9" i="3"/>
  <c r="X9" i="3" s="1"/>
  <c r="V31" i="3"/>
  <c r="W31" i="3"/>
  <c r="X31" i="3" s="1"/>
  <c r="W21" i="3"/>
  <c r="X21" i="3" s="1"/>
  <c r="V19" i="3"/>
  <c r="W19" i="3"/>
  <c r="X19" i="3" s="1"/>
  <c r="W53" i="3"/>
  <c r="X53" i="3" s="1"/>
  <c r="V53" i="3"/>
  <c r="V32" i="3"/>
  <c r="W32" i="3"/>
  <c r="X32" i="3" s="1"/>
  <c r="V14" i="3"/>
  <c r="V38" i="3"/>
  <c r="W38" i="3"/>
  <c r="X38" i="3" s="1"/>
</calcChain>
</file>

<file path=xl/sharedStrings.xml><?xml version="1.0" encoding="utf-8"?>
<sst xmlns="http://schemas.openxmlformats.org/spreadsheetml/2006/main" count="1002" uniqueCount="399">
  <si>
    <t>COD</t>
  </si>
  <si>
    <t>Processo a rischio</t>
  </si>
  <si>
    <t>Sotto processo a rischio</t>
  </si>
  <si>
    <t>Descrizione del sotto processo a rischio</t>
  </si>
  <si>
    <t>Direzioni/Uffici aziendali coinvolti</t>
  </si>
  <si>
    <t>Stakeholder</t>
  </si>
  <si>
    <t>Rischi di corruzione potenziali</t>
  </si>
  <si>
    <t xml:space="preserve">Rating del rischio inerente </t>
  </si>
  <si>
    <t>Presidi di controllo esistenti</t>
  </si>
  <si>
    <t>Valutazione del rischio residuo</t>
  </si>
  <si>
    <t>Priorità di trattamento</t>
  </si>
  <si>
    <t>Soci e territori serviti</t>
  </si>
  <si>
    <t>Top Management</t>
  </si>
  <si>
    <t>Personale e Collaboratori</t>
  </si>
  <si>
    <t>Organizzazioni sindacali</t>
  </si>
  <si>
    <t>Organi sociali</t>
  </si>
  <si>
    <t>Clienti</t>
  </si>
  <si>
    <t>Fornitori</t>
  </si>
  <si>
    <t>Comunità</t>
  </si>
  <si>
    <t>Ambiente</t>
  </si>
  <si>
    <t>Valutazione della probabilità</t>
  </si>
  <si>
    <t>Valutazione dell'impatto</t>
  </si>
  <si>
    <t>P</t>
  </si>
  <si>
    <t>I</t>
  </si>
  <si>
    <t xml:space="preserve">Fascia di esposizione al rischio </t>
  </si>
  <si>
    <t>Lavorato</t>
  </si>
  <si>
    <t>MEDIA</t>
  </si>
  <si>
    <t xml:space="preserve">MEDIA fascia di esposizione al rischio INERENTE </t>
  </si>
  <si>
    <t>Policy
e altra documentazione di sistema</t>
  </si>
  <si>
    <r>
      <rPr>
        <b/>
        <sz val="11"/>
        <color rgb="FFFFFFFF"/>
        <rFont val="Calibri"/>
        <family val="2"/>
        <scheme val="minor"/>
      </rPr>
      <t>Presidi di controllo e misure</t>
    </r>
    <r>
      <rPr>
        <b/>
        <sz val="11"/>
        <color rgb="FFFF0000"/>
        <rFont val="Calibri"/>
        <family val="2"/>
        <scheme val="minor"/>
      </rPr>
      <t xml:space="preserve"> </t>
    </r>
    <r>
      <rPr>
        <b/>
        <sz val="11"/>
        <color rgb="FFFFFFFF"/>
        <rFont val="Calibri"/>
        <family val="2"/>
        <scheme val="minor"/>
      </rPr>
      <t xml:space="preserve">di prevenzione (tracciabilità, trasparenza, segregazione delle funzioni, formazione, rotazione,controlli,conflict check, segnalazioni, etc)
</t>
    </r>
  </si>
  <si>
    <t>Misure specifiche</t>
  </si>
  <si>
    <t xml:space="preserve">Fascia di esposizione al rischio RESIDUO </t>
  </si>
  <si>
    <t>Misure ulteriori di mitigazione proposte dall'owner</t>
  </si>
  <si>
    <t>Giudizio sintetico esposizione al rischio</t>
  </si>
  <si>
    <t>Flussi informativi ODV</t>
  </si>
  <si>
    <t>Indicatore di monitoraggio</t>
  </si>
  <si>
    <t xml:space="preserve">Attività di Monitoraggio e controllo
</t>
  </si>
  <si>
    <t>CRITERIO: MONITORAGGIO ATTIVITA' RISCHIO NON BASSO</t>
  </si>
  <si>
    <t>NOTE</t>
  </si>
  <si>
    <t>Gestione degli automezzi</t>
  </si>
  <si>
    <t>Gestione delle manutenzioni</t>
  </si>
  <si>
    <t>Programmazione delle manutenzioni di natura ordinaria e gestione delle manutenzioni straordinarie mediante segnalazione; gestione dei rapporti con le officine convenzionate</t>
  </si>
  <si>
    <t>Direttore tecnico
Servizi operativi - capisquadra
Amministrazione e contabilità</t>
  </si>
  <si>
    <t>X</t>
  </si>
  <si>
    <t>Atti corruttivi o promessa di denaro o altra utilità che possano condurre a un affidamento improprio della manutenzione degli automezzi</t>
  </si>
  <si>
    <t>Remota</t>
  </si>
  <si>
    <t>Alto</t>
  </si>
  <si>
    <r>
      <t xml:space="preserve">Codice di comportamento
Procedura </t>
    </r>
    <r>
      <rPr>
        <i/>
        <sz val="9"/>
        <rFont val="Calibri"/>
        <family val="2"/>
        <scheme val="minor"/>
      </rPr>
      <t xml:space="preserve">"gestione approvvigionamenti" </t>
    </r>
  </si>
  <si>
    <t>Segregazione delle funzioni
Formazione
Whistleblowing</t>
  </si>
  <si>
    <t>Programmazione ed accorpamento degli interventi manutentivi per consentire adeguate procedure di affidamento dei lavori</t>
  </si>
  <si>
    <t>Medio</t>
  </si>
  <si>
    <t>._</t>
  </si>
  <si>
    <t>Per il sotto processo la valutazione potenziale del rischio residuo è risultata bassa. 
Al processo sono applicati i presidi di controllo esistenti e le misure di mitigazione identificate nel Piano 190.</t>
  </si>
  <si>
    <t>N° affidamenti effettuati</t>
  </si>
  <si>
    <t xml:space="preserve">Verifica corretta esecuzione delle manutenzioni </t>
  </si>
  <si>
    <t>Evidenza documentale dei controlli di I° livello</t>
  </si>
  <si>
    <t xml:space="preserve">Evidenza di accorpamento degli interventi negli affidamenti </t>
  </si>
  <si>
    <t>Atti corruttivi o promessa di denaro o altra utilità che possano condurre a mancati controlli delle manutenzioni effettuate da terzi</t>
  </si>
  <si>
    <t>Bassa</t>
  </si>
  <si>
    <t>Gestione delle forniture di carburante</t>
  </si>
  <si>
    <t>Gestione della procedura di gara con cui viene affidato il servizio di fornitura del carburante; attività di gestione dei rifornimenti agli automezzi; attività di controllo delle fatture per la gestione del carburante e raffronto con il chilometraggio</t>
  </si>
  <si>
    <t>Appropriazione indebita di denaro o altra utilità mediante l'utilizzo inappropriato di beni e servizi (ad es. utilizzo del carburante per uso privato)</t>
  </si>
  <si>
    <t>Media</t>
  </si>
  <si>
    <t xml:space="preserve">Codice di comportamento
</t>
  </si>
  <si>
    <t>Formazione
Segregazione delle funzioni
Whistleblowing</t>
  </si>
  <si>
    <t>Predisposizione di apposita documentazione giustificativa
Rendicontazione mensile del caposquadra al Direttore Tecnico</t>
  </si>
  <si>
    <t>N° rendicontazioni da parte del caposquadra</t>
  </si>
  <si>
    <t>Verifica mensile della corrispondenza sui rifornimenti effettuati e chilometraggio degli automezzi</t>
  </si>
  <si>
    <t>Gestione dei servizi porta a porta</t>
  </si>
  <si>
    <t xml:space="preserve">Programmazione dei turni di raccolta </t>
  </si>
  <si>
    <t>Organizzazione dei turni per i servizi porta a porta che vengono calendarizzati settimanalmente in base al grado/livello dell'operatore</t>
  </si>
  <si>
    <t>Direttore tecnico
Servizi operativi - capisquadra</t>
  </si>
  <si>
    <t>Lieve</t>
  </si>
  <si>
    <t>Codice di comportamento
Predisposizione di rapporti periodici di organizzazione dei turni di lavoro e documentazione della rotazione del personale</t>
  </si>
  <si>
    <t>Formazione capi squadra specifica sul tema anticorruzione in modo che possano controllare le attività del personale.
Whistleblowing</t>
  </si>
  <si>
    <t>Determinazione di criteri oggettivi per la definizione della turnazione (ad es. tipologia di rifiuto conferito, etc.)
Rotazione del personale dei turni di raccolta
Procedura</t>
  </si>
  <si>
    <t>-</t>
  </si>
  <si>
    <t>on/off rotazione</t>
  </si>
  <si>
    <t>Rapporti periodici circa l'organizzazione dei turni di lavoro e documentazione della rotazione del personale</t>
  </si>
  <si>
    <t>Gestione servizio di raccolta porta a porta</t>
  </si>
  <si>
    <t>Gli operatori effettuano il periodico ritiro presso il domicilio dell'utenza del rifiuto urbano prodotto dalla stessa. È prevista la raccolta di rifiuti solidi urbani differenziati e indifferenziati</t>
  </si>
  <si>
    <t xml:space="preserve">Formazione dei capi squadra specifica sul tema anticorruzione in modo che possano controllare le attività del personale.
Whistleblowing
</t>
  </si>
  <si>
    <t>Supervisione dell'attività tramite dispositivi satellitari senza associazione tra targhe, nominativi autisti e dati di geolocalizzazione (GPS)
Introduzione di un'attività di verbalizzazione per segnalare eventuali anomalie</t>
  </si>
  <si>
    <t>N° anomalie segnalate</t>
  </si>
  <si>
    <r>
      <t xml:space="preserve">Verifica periodica dei tracciati degli automezzi e del relativo passaggio presso le singole vie dei centri urbani, delle case sparse e delle cascine, senza associazione tra targhe, nominativi autisti e dati di geolocalizzazione (GPS) - si veda mail Segreteria Sasom del 20/01/2025
</t>
    </r>
    <r>
      <rPr>
        <sz val="9"/>
        <color rgb="FFFF0000"/>
        <rFont val="Calibri"/>
        <family val="2"/>
        <scheme val="minor"/>
      </rPr>
      <t xml:space="preserve">
</t>
    </r>
    <r>
      <rPr>
        <sz val="9"/>
        <color rgb="FF000000"/>
        <rFont val="Calibri"/>
        <family val="2"/>
        <scheme val="minor"/>
      </rPr>
      <t xml:space="preserve"> Istituzione interna di una figura di "supervisore operativo" che produce adeguato e periodico riscontro della qualità dei servizi.</t>
    </r>
  </si>
  <si>
    <t>Evidenza documentale delle eventuali segnalazioni di anomalia</t>
  </si>
  <si>
    <t>Trasporto presso gli impianti di smaltimento</t>
  </si>
  <si>
    <t>Trasporto di rifiuti solidi urbani indifferenziati e trasporto di rifiuti solidi urbani differenziati presso gli impianti di smaltimento convenzionati</t>
  </si>
  <si>
    <t xml:space="preserve">Codice di comportamento
Predisposizione di rapporti periodici di organizzazione dei turni di lavoro e documentazione della rotazione del personale
Predisposizione di adeguata attività di reportistica
</t>
  </si>
  <si>
    <t xml:space="preserve">Formazione del personale
Whistleblowing 
istruzioni agli operatori circa le tipologie di rifiuti da raccogliere;
</t>
  </si>
  <si>
    <t>Introduzione di un'attività di verbalizzazione per segnalare eventuali anomalie</t>
  </si>
  <si>
    <r>
      <rPr>
        <sz val="9"/>
        <color rgb="FF000000"/>
        <rFont val="Calibri"/>
        <family val="2"/>
        <scheme val="minor"/>
      </rPr>
      <t xml:space="preserve">Verifica periodica dei verbali redatti dagli operatori addetti </t>
    </r>
  </si>
  <si>
    <t>Gestione degli ecocentri</t>
  </si>
  <si>
    <t>Programmazione turni ecocentro</t>
  </si>
  <si>
    <t>Programmazione dei turni degli operatori che gestiscono gli ecocentri</t>
  </si>
  <si>
    <t xml:space="preserve">Codice di comportamento
Predisposizione di rapporti periodici di organizzazione dei turni di lavoro e documentazione della rotazione del personale
</t>
  </si>
  <si>
    <t xml:space="preserve">
Formazione dei capi squadra specifica sul tema anticorruzione in modo che possano controllare le attività del personale.
Whistleblowing
Determinazione di criteri oggettivi per la definizione della turnazione (ad es. tipologia di rifiuto conferito, etc.)
Rotazione del personale dei turni di raccolta</t>
  </si>
  <si>
    <t>Determinazione di criteri oggettivi per la definizione della turnazione (ad es. tipologia di rifiuto conferito, etc.)
Rotazione del personale dei turni di raccolta
Procedura
Introduzione di un'attività di verbalizzazione per segnalare eventuali anomalie</t>
  </si>
  <si>
    <t>on/off rotazione
N ° anomalie segnalate</t>
  </si>
  <si>
    <t>Evidenza documentale dei controlli di I° livello
Evidenza documentale delle eventuali segnalazioni di anomalia</t>
  </si>
  <si>
    <t>Evidenza documentale della definizione dei criteri  e della loro applicazione
Evidenza documentale delle eventuali segnalazioni di anomalia</t>
  </si>
  <si>
    <t>Registrazione delle consegne in ecocentro</t>
  </si>
  <si>
    <t>Registrazione da parte degli operatori delle consegne dei rifiuti in ecocentro - check in entrata</t>
  </si>
  <si>
    <t>Formazione
Whistleblowing
Applicazione di apposite istruzioni per gli operatori circa le tipologie di rifiuti da raccogliere
formazione del personale</t>
  </si>
  <si>
    <t>Verifica periodica dei verbali relativi all'attività in esame</t>
  </si>
  <si>
    <t xml:space="preserve">
Evidenza documentale della eventuali segnalazioni di anomalia</t>
  </si>
  <si>
    <t xml:space="preserve">
Evidenza documentale delle eventuali segnalazioni di anomalia</t>
  </si>
  <si>
    <t>Gestione delle ispezioni ambientali presso ecocentri</t>
  </si>
  <si>
    <t>Attività in cui l'operatore si reca presso gli ecocentri per verificare che la tipologia di rifiuti conferiti sia quella corretta</t>
  </si>
  <si>
    <t xml:space="preserve">
Formazione
Whistleblowing
Applicazione di apposite istruzioni per gli operatori
</t>
  </si>
  <si>
    <t>Supervisionare le attività, verbalizzazione puntuale da parte dell'operatore.
Fotografie attestanti l'as is allegate al verbale dell'ispezione;
Applicazione di apposite istruzioni per gli operatori circa le tipologie di rifiuti da raccogliere;
Introdurre un doppio controllo in fase di ispezione (almeno due soggetti)</t>
  </si>
  <si>
    <t>N° verbali archiviati</t>
  </si>
  <si>
    <t>Report 231 semestrale su verbali di ispezione</t>
  </si>
  <si>
    <t>Evidenza documentale dei controlli di I° livello
Evidenza documentale verbali di ispezione</t>
  </si>
  <si>
    <t>Gestione raccolte da ecocentro e avvio allo smaltimento</t>
  </si>
  <si>
    <t>SASOM prevede l’utilizzo di apposite piattaforme ecologiche (ecocentri) di proprietà comunale dove i cittadini residenti possono conferire le seguenti tipologie di rifiuti: legno, ferro, beni durevoli, (lavatrici, monitor, televisori, frigoriferi, componenti elettronici) ingombranti, vernici, inerti, olii esausti, batterie esauste e frazione verde. Inoltre provvede all'attività di trasporto presso i centri di smaltimento</t>
  </si>
  <si>
    <t>Codice di comportamento
Applicazione di apposite istruzioni per gli operatori circa le tipologie di rifiuti da raccogliere</t>
  </si>
  <si>
    <t xml:space="preserve">Formazione
Whistleblowing
</t>
  </si>
  <si>
    <t>Gestione dei rapporti con i privati</t>
  </si>
  <si>
    <t>Gestione dei rapporti con le utenze</t>
  </si>
  <si>
    <t>Comprende la preparazione di preventivi per rendere servizi tecnici a soggetti privati, la gestione degli interventi presso gli stessi, nonché dell'emissione della fattura nei confronti degli stessi</t>
  </si>
  <si>
    <t>Direttore tecnico
Servizi operativi capisquadra
Responsabile ufficio personale</t>
  </si>
  <si>
    <t>Codice di comportamento</t>
  </si>
  <si>
    <t xml:space="preserve">
Whistleblowing
Formazione di tutti i dipendenti addetti ai servizi che prevedono contatti con l’utenza, rivolta all’approfondimento della conoscenza dei codici di comportamento interni e del PTPCT
</t>
  </si>
  <si>
    <t>Contatti con gli utenti da parte del solo personale autorizzato e con i canali istituzionali di SASOM</t>
  </si>
  <si>
    <t>Elenco deleghe e procure</t>
  </si>
  <si>
    <t>Verifica coerenza poteri conferiti con deleghe e procure</t>
  </si>
  <si>
    <t>Gestione dei servizi tecnici</t>
  </si>
  <si>
    <t>Servizi di spazzamento meccanico e manuale</t>
  </si>
  <si>
    <t>Gestione delle squadre per l'erogazione dei servizi di spazzamento meccanico e manuale presso i comuni</t>
  </si>
  <si>
    <t>Supervisionare le attività, i dispositivi satellitari senza associazione tra targhe, nominativi autisti e dati di geolocalizzazione (GPS)</t>
  </si>
  <si>
    <t>On/off supervisione</t>
  </si>
  <si>
    <r>
      <rPr>
        <sz val="9"/>
        <color rgb="FF000000"/>
        <rFont val="Calibri"/>
        <family val="2"/>
        <scheme val="minor"/>
      </rPr>
      <t>V</t>
    </r>
    <r>
      <rPr>
        <sz val="9"/>
        <rFont val="Calibri"/>
        <family val="2"/>
        <scheme val="minor"/>
      </rPr>
      <t>erifica periodica dei tracciati degli automezzi di spazzamento meccanico senza associazione tra targhe, nominativi autisti e dati di geolocalizzazione (GPS) (si veda mail Segreteria Sasom del 20/01/2025)</t>
    </r>
    <r>
      <rPr>
        <sz val="9"/>
        <color rgb="FF000000"/>
        <rFont val="Calibri"/>
        <family val="2"/>
        <scheme val="minor"/>
      </rPr>
      <t xml:space="preserve"> e della relativa attivazione della presa di forza nelle vie soggette a calendario periodico di spazzamento. </t>
    </r>
  </si>
  <si>
    <t>Gestione delle ispezioni ambientali presso privati</t>
  </si>
  <si>
    <t>Attività in cui l'operatore si reca presso i privati per verificare che la tipologia di rifiuti conferiti sia quella corretta</t>
  </si>
  <si>
    <t xml:space="preserve">
Formazione
Whistleblowing
Applicazione di apposite istruzioni per gli operatori</t>
  </si>
  <si>
    <t>Supervisionare le attività, verbalizzazione puntuale da parte dell'operatore.
Fotografie attestanti l'as is allegate al verbale dell'ispezione</t>
  </si>
  <si>
    <t>Verifica periodica su una serie di verbali di ispezione</t>
  </si>
  <si>
    <t xml:space="preserve">Gestione dei sopralluoghi </t>
  </si>
  <si>
    <t>Gestione dei sopralluoghi richiesti dai Comuni in caso di situazioni di abbandono</t>
  </si>
  <si>
    <t xml:space="preserve">Codice di comportamento
</t>
  </si>
  <si>
    <t xml:space="preserve">Formazione
Whistleblowing
Applicazione di apposite istruzioni per gli operatori
</t>
  </si>
  <si>
    <t xml:space="preserve">Verbalizzazione puntuale da parte dell'operatore
Gestione del sopralluogo da parte di almeno due soggetti </t>
  </si>
  <si>
    <t>Servizi manutenzione verde</t>
  </si>
  <si>
    <t>Organizzazione e gestione degli interventi delle squadre su richiesta del Comune</t>
  </si>
  <si>
    <t>Formazione
Whistleblowing
Applicazione di apposite istruzioni per gli operatori</t>
  </si>
  <si>
    <t>Nomina di un coordinatore di servizio</t>
  </si>
  <si>
    <t>on/off nomina coordinatore</t>
  </si>
  <si>
    <t>Report redatti dal Coordinatore relativi a avvenuto sfalcio aree pubbliche comunali</t>
  </si>
  <si>
    <t>irregolare espletamento del servizio al fine di favorire specifica utenza</t>
  </si>
  <si>
    <t>Gestione dei rapporti istituzionali
(Rapporti con PA)</t>
  </si>
  <si>
    <t>Gestione delle autorizzazioni e delle concessioni</t>
  </si>
  <si>
    <t>Rapporti con la PA circa la necessità di ottenere un'autorizzazione;
predisposizione della dichiarazione di supporto alla richiesta di una autorizzazione ed ottenimento dell'autorizzazione</t>
  </si>
  <si>
    <t>Critico</t>
  </si>
  <si>
    <t xml:space="preserve">
Whistleblowing
Formazione di tutti i dipendenti addetti ai servizi che prevedono contatti con l’utenza, rivolta all’approfondimento della conoscenza dei codici di comportamento interni e del PTPCT</t>
  </si>
  <si>
    <t>Condivisione con AU e Direzione</t>
  </si>
  <si>
    <t>Elenco autorizzazioni con indicazione dello stato</t>
  </si>
  <si>
    <t xml:space="preserve">Verifica periodica delle autorizzazioni richieste, in corso ed in scadenza </t>
  </si>
  <si>
    <t>Scadenziario Autorizzazioni</t>
  </si>
  <si>
    <t>Gestione delle ispezioni presso la sede della Società o presso gli ecocentri</t>
  </si>
  <si>
    <t>Gestione delle verifiche periodiche ed occasionali e dei controlli effettuati da ARPA, Vigili del Fuoco, Comuni, Guardia di Finanza, etc.</t>
  </si>
  <si>
    <t>Direttore tecnico</t>
  </si>
  <si>
    <t>Accordi collusivi con il funzionario ispettore ad es. per omettere o non segnalare anomalie</t>
  </si>
  <si>
    <t>N° verbali raccolti</t>
  </si>
  <si>
    <t xml:space="preserve">Trasmissione dei verbali di ispezione all'organo amministrativo e direzione gestione degli eventuali rilievi, prescrizioni </t>
  </si>
  <si>
    <t>Evidenza dei verbali di ispezione</t>
  </si>
  <si>
    <t>Direttore tecnico
Amministrazione e contabilità</t>
  </si>
  <si>
    <t>N° rendicontazioni vs finanziamenti attivi</t>
  </si>
  <si>
    <t>Verifica periodica dei finanziamenti ottenuti e verifica della corrispondenza con i contributi eventualmente utilizzati, nonché con le finalità per le quali erano stati ottenuti.</t>
  </si>
  <si>
    <t>ATTIVITA' POTENZIALE</t>
  </si>
  <si>
    <t>Selezione e gestione del personale</t>
  </si>
  <si>
    <t>Reclutamento del personale</t>
  </si>
  <si>
    <t>Commissione nominata dall'AU, composta da tre soggetti esterni</t>
  </si>
  <si>
    <t>Direttore Tecnico
Responsabile ufficio personale</t>
  </si>
  <si>
    <t>Applicazione distorta delle alternative procedurali per l'acquisizione delle risorse umane</t>
  </si>
  <si>
    <t>Codice di comportamento
Regolamento Selezione del personale
Conflict check
Divieti di pantouflage</t>
  </si>
  <si>
    <t>Whistleblowing
Formazione di tutti i dipendenti rivolta all’approfondimento della conoscenza dei codici di comportamento interni e del PTPCT
Segregazione delle funzioni</t>
  </si>
  <si>
    <t>Le assunzioni sono decise in base a bandi di selezione  ad evidenza pubblica</t>
  </si>
  <si>
    <t>N° bandi di selezione pubblicati</t>
  </si>
  <si>
    <t>Elenco riepilogativo 231 delle nuove assunzioni
'Acquisizione dichiarazioni assenza conflitti di interessi da parte componenti commissione giudicatrice</t>
  </si>
  <si>
    <t>Elenco riepilogativo 231 delle nuove assunzioni
Evidenza documentale delle dichiarazioni raccolte</t>
  </si>
  <si>
    <t>Evidenza documentale dei bandi pubblicati</t>
  </si>
  <si>
    <t>favoreggiamento nel definire le esigenze</t>
  </si>
  <si>
    <t>irregolare composizione delle commissioni di concorso</t>
  </si>
  <si>
    <t>inosservanza dei principi di trasparenza e imparzialità nello svolgimento della selezione, ad es. favorire indebitamente un candidato non meritevole, ad esempio attraverso possibile conflitto di interessi tra singoli membri della commissione esaminatrice ed il candidato</t>
  </si>
  <si>
    <t>Gestione delle progressioni di carriera</t>
  </si>
  <si>
    <t xml:space="preserve">attribuzione dei premi di produzione attribuiti con determina dell'Amministratore unico su proposta del Direttore </t>
  </si>
  <si>
    <t>Amministratore unico
Direttore Tecnico
Responsabile ufficio personale</t>
  </si>
  <si>
    <t>Atti corruttivi finalizzati a favorire indebitamente un determinato soggetto, ad esempio non motivando adeguatamente o in assenza di criteri oggettivi, l'assegnazione di un passaggio di livello</t>
  </si>
  <si>
    <t xml:space="preserve">Codice di comportamento
Regolamento Selezione del personale
Divieti di pantouflage
</t>
  </si>
  <si>
    <t xml:space="preserve">Whistleblowing
Formazione di tutti i dipendenti addetti ai servizi che prevedono contatti con l’utenza, rivolta all’approfondimento della conoscenza dei codici di comportamento interni e del PTPCT
Conflict check
Segregazione delle funzioni
</t>
  </si>
  <si>
    <t>Rigidità e non derogabilità dei principi/criteri di attribuzione di incentivi di natura economica al personale
Definizione di criteri oggettivi e trasparenti di assegnazione individuale sulla base degli obiettivi aziendali, con il coinvolgimento delle organizzazioni sindacali interessate</t>
  </si>
  <si>
    <t>on/off definizione criteri ex ante</t>
  </si>
  <si>
    <t>Verifica annuale delle progressioni di carriera e dei bonus concessi al personale di SASOM, verifica della rispondenza ai criteri oggettivi delineati</t>
  </si>
  <si>
    <t>inosservanza dei principi di trasparenza e imparzialità nell'attività a rischio</t>
  </si>
  <si>
    <t>Atti corruttivi finalizzati a indebito riconoscimento di vantaggi economici ai dipendenti</t>
  </si>
  <si>
    <t>Gestione dei benefit aziendali</t>
  </si>
  <si>
    <t>attribuzione dei premi di produzione attribuiti con determina dell'Amministratore unico su proposta del Direttore</t>
  </si>
  <si>
    <t xml:space="preserve">Definizione di criteri oggettivi in base ai quali attribuire i benefit aziendali con accordi aziendali </t>
  </si>
  <si>
    <t>on/off definizione criteri oggettivi</t>
  </si>
  <si>
    <t>Verifica annuale dei fringe benefit concessi al personale di SASOM, verifica della rispondenza ai criteri oggettivi delineati</t>
  </si>
  <si>
    <t>inosservanza dei principi di trasparenza e imparzialità nell'attività a rischio;</t>
  </si>
  <si>
    <t>indebito riconoscimento di vantaggi economici ai dipendenti;</t>
  </si>
  <si>
    <r>
      <rPr>
        <b/>
        <sz val="9"/>
        <rFont val="Calibri"/>
        <family val="2"/>
        <scheme val="minor"/>
      </rPr>
      <t>Riconoscimento ferie, permessi, straordinari, permessi l. 104/92</t>
    </r>
    <r>
      <rPr>
        <sz val="9"/>
        <rFont val="Calibri"/>
        <family val="2"/>
        <scheme val="minor"/>
      </rPr>
      <t xml:space="preserve">
*attività di payroll esternalizzata</t>
    </r>
  </si>
  <si>
    <t>Gestione delle ferie, dei permessi e degli straordinari maturati dai dipendenti di SASOM</t>
  </si>
  <si>
    <t>Il capo squadra autorizza gli straordinari quando è possibile la programmazione (es. ferie, permessi, malattie etc.). L'ufficio del personale controlla le timbrature e paga solo gli straordinari autorizzati.</t>
  </si>
  <si>
    <t>on/off verifiche</t>
  </si>
  <si>
    <t xml:space="preserve">
Verifica periodica e a campione, con il contributo dell'ufficio paga, delle timbrature</t>
  </si>
  <si>
    <t>gestione arbitraria delle ferie e dei permessi, favorendo taluni dipendenti piuttosto che altri</t>
  </si>
  <si>
    <t>Gestione della contabilità e degli adempimenti fiscali</t>
  </si>
  <si>
    <t>Gestione delle entrate</t>
  </si>
  <si>
    <t>Gestione ordinaria delle entrate e delle spese di bilancio, con particolare riguardo ai canoni versati dai Comuni soci. Emissione fatture attive; monitoraggio degli incassi.</t>
  </si>
  <si>
    <t>Direttore Tecnico
Amministrazione e contabilità</t>
  </si>
  <si>
    <t xml:space="preserve">Atti corruttivi finalizzati ad ottenere la quantificazione errata degli oneri economici e prestazionali a carico di soggetti privati </t>
  </si>
  <si>
    <t>Codice di comportamento 
Rispetto alle procedure poste a monte della gestione ordinaria della spesa, tali per cui questa risponda alle previsioni contenute nel piano industriale e nel bilancio preventivo e derivi da corrette procedure di scelta del contraente. Le variazioni della spesa particolarmente significative devono essere adeguatamente motivate dal competente ufficio</t>
  </si>
  <si>
    <t xml:space="preserve">Whistleblowing
Formazione di tutti  i dipendenti addetti ai servizi che prevedono contratti con l'utenza, rivolta all'approfondimento della conoscenza dei codici di comportamento interni e del PTPCT
Conflict check
</t>
  </si>
  <si>
    <t>Gestione dei rapporti e gli adempimenti verso la PA  esclusivamente da parte di esponenti aziendali formalmente autorizzati
Sottoscrizione della documentazione inviata alla Pubblica Amministrazione da parte di soggetti muniti di idonei poteri
Tracciabilità dei rapporti e adempimenti con la Pubblica Amministrazione da parte dei referenti aziendali di volta in volta competenti. In relazione ai canoni dei comuni, doppio controllo con le determine comunali, effettuato da due soggetti diversi.</t>
  </si>
  <si>
    <t>on/off tracciabilità rapporti con PA</t>
  </si>
  <si>
    <t>Verifica periodica e a campione delle fatture in uscita</t>
  </si>
  <si>
    <t>Atti corruttivi finalizzati ad ottenere la quantificazione errata delle somme dovute dalla PA e alla PA</t>
  </si>
  <si>
    <t>Gestione dei pagamenti</t>
  </si>
  <si>
    <t>Gestione ordinaria dei pagamenti effettuati dalla società; gestione dei pagamenti dei bolli degli automezzi e delle revisioni dei veicoli</t>
  </si>
  <si>
    <t>Direttore Tecnico
Servizi operativi capisquadra
Amministrazione e contabilità</t>
  </si>
  <si>
    <t xml:space="preserve">Codice di comportamento 
</t>
  </si>
  <si>
    <t>Rispetto alle procedure poste a monte della gestione ordinaria della spesa, tali per cui questa risponda alle previsioni contenute nel budget di previsione e derivi da corrette procedure di scelta del contraente. Le variazioni della spesa particolarmente significative devono essere adeguatamente motivate alla direzione tecnica</t>
  </si>
  <si>
    <t>La valutazione complessiva del rischio residuo relativo al processo in esame è risultata moderata. Secondo il criterio generale di prudenza, oltre ai presidi di controllo esistenti sono previste le misure di mitigazione identificate nel Piano 190.</t>
  </si>
  <si>
    <t xml:space="preserve">N° variazioni di spesa autorizzate </t>
  </si>
  <si>
    <t>Verifica a campione sulla congruità delle richieste di pagamento
Verificare a campione tempi di evasione dei pagamenti.</t>
  </si>
  <si>
    <t xml:space="preserve">Evidenza documentale delle eventuali variazioni di spesa autorizzate
Evidenza documentale dei controlli di I° livello su corrispondenza pagamenti con la 
fattura e le condizioni incluse nell’ordine </t>
  </si>
  <si>
    <t>Atti corruttivi finalizzati a ritardare l'inoltro delle richieste di pagamento o dell'autorizzazione al pagamento delle fatture pervenute</t>
  </si>
  <si>
    <t>Gestione della cassa, delle carte aziendali, dei rimborsi spese</t>
  </si>
  <si>
    <t>Gestione della cassa aziendale, dei rimborsi spese, e delle carte aziendali.</t>
  </si>
  <si>
    <t>Amministratore unico
Direttore Tecnico
Amministrazione</t>
  </si>
  <si>
    <t>Indebita appropriazione da parte del dipendente di risorse aziendali</t>
  </si>
  <si>
    <t xml:space="preserve">Whistleblowing
Formazione di tutti  i dipendenti addetti ai servizi che prevedono contratti con l'utenza, rivolta all'approfondimento della conoscenza dei codici di comportamento interni e del PTPCT
Conflict check
segregazione delle funzioni: accesso alla cassa solo ai soggetti debitamente autorizzati
</t>
  </si>
  <si>
    <t xml:space="preserve">Giustificazione delle spese vive (scontrini, fatture, etc.);
Indicazione e rendicontazione mensile, in apposito registro, del contenuto della  cassa aziendale;
</t>
  </si>
  <si>
    <t>.-</t>
  </si>
  <si>
    <t>N° rimborsi spese mensili e importo complessivo</t>
  </si>
  <si>
    <t>'Verifica mensile dell'avvenuta corrispondenza tra spese e contenuto della cassa</t>
  </si>
  <si>
    <t>Evidenza documentale della verifica mensile di corrispondenza tra spese e contenuto cassa</t>
  </si>
  <si>
    <t>Emissione di erogazioni liberali e sponsorizzazioni</t>
  </si>
  <si>
    <t>Gestione delle liberalità elargite da Sasom, quali donazioni, omaggi, e gestione delle sponsorizzazioni</t>
  </si>
  <si>
    <t>Indebita discrezionalità nell'elargire sponsorizzazioni e liberalità</t>
  </si>
  <si>
    <t>Whistleblowing
Formazione di tutti  i dipendenti addetti ai servizi che prevedono contratti con l'utenza, rivolta all'approfondimento della conoscenza dei codici di comportamento interni e del PTPCT
Conflict check
Segnalazione da parte del dipendente circa l'effettivo ricevimento di un omaggio da parte di un cliente/fornitore/funzionario comunale</t>
  </si>
  <si>
    <t xml:space="preserve">Non sono previste in Sasom erogazioni liberali
</t>
  </si>
  <si>
    <t>N° eventuali erogazioni liberali/sponsorizzazioni</t>
  </si>
  <si>
    <t>Report 231 semestrale delle erogazioni liberali, sponsorizzazioni e delle spese per omaggi con indicazione dei beneficiari</t>
  </si>
  <si>
    <r>
      <rPr>
        <b/>
        <sz val="9"/>
        <rFont val="Calibri"/>
        <family val="2"/>
        <scheme val="minor"/>
      </rPr>
      <t xml:space="preserve">Redazione delle scritture contabili e dei relativi registri </t>
    </r>
    <r>
      <rPr>
        <sz val="9"/>
        <rFont val="Calibri"/>
        <family val="2"/>
        <scheme val="minor"/>
      </rPr>
      <t xml:space="preserve">
*Attività esternalizzata </t>
    </r>
  </si>
  <si>
    <t xml:space="preserve">predisposizione del bilancio d’esercizio, delle relazioni periodiche ovvero delle situazioni patrimoniali  </t>
  </si>
  <si>
    <t>Whistleblowing
Formazione di tutti  i dipendenti addetti ai servizi che prevedono contratti con l'utenza, rivolta all'approfondimento della conoscenza dei codici di comportamento interni e del PTPCT
Conflict check</t>
  </si>
  <si>
    <t>Conservazione delle scritture contabili appropriata per 10 anni a norma di legge</t>
  </si>
  <si>
    <t>'on/off tracciabilità</t>
  </si>
  <si>
    <t>Verifica della corrispondenza delle scritture contabili alla ricostruzione dei redditi aziendali</t>
  </si>
  <si>
    <t>Bilancio e relazione del Sindaco Unico</t>
  </si>
  <si>
    <t>Gestione del recupero crediti*</t>
  </si>
  <si>
    <t>Gestione dei crediti insoluti affidata ad un legale esterno</t>
  </si>
  <si>
    <t>Atti corruttivi finalizzati alla mancata esazione di pagamenti di crediti insoluti</t>
  </si>
  <si>
    <t>Tenuta di uno scadenziario dei crediti insoluti e controllo effettivo del relativo pagamento da parte del debitore</t>
  </si>
  <si>
    <t>'on/off scadenziario</t>
  </si>
  <si>
    <t>Verifica periodica dei crediti esigibili e confronto con il legale esterno</t>
  </si>
  <si>
    <t>Evidenza documentale dello scadenziario</t>
  </si>
  <si>
    <t>Gestione formulari</t>
  </si>
  <si>
    <t>Gestione dell'inserimento e del controllo sulla correttezza dei dati, in base all'impianto, al rifiuto, etc.</t>
  </si>
  <si>
    <t>Conservazione dei formulari per tre anni ai sensi di legge</t>
  </si>
  <si>
    <t>N° formulari per trimestre</t>
  </si>
  <si>
    <t>'Verifica periodica di un campione di formulari</t>
  </si>
  <si>
    <t>Gestione degli adempimenti fiscali e previdenziali</t>
  </si>
  <si>
    <t>Liquidazioni IVA periodiche, comunicazione IVA* e dichiarazione IVA annuale*, presentazione del 770*, stesura della dichiarazione dei redditi*, dichiarazione IRAP*, obblighi assicurativi (INPS, INAIL)*</t>
  </si>
  <si>
    <t>*Esternalizzato
Amministrazione e contabilità (solo per liquidazione IVA periodiche)</t>
  </si>
  <si>
    <t>Quantificazione dolosamente errata delle somme dovute dall’Amministrazione</t>
  </si>
  <si>
    <t xml:space="preserve">Tenuta di uno scadenziario contenente le scritture con rendicontazionemensile al commercialista </t>
  </si>
  <si>
    <t>on/off scadenziario</t>
  </si>
  <si>
    <t>Verifica annuale dell'avvenuto pagamento delle imposte dovute</t>
  </si>
  <si>
    <t>Gestione beni patrimoniali</t>
  </si>
  <si>
    <t>Gestione dei beni patrimoniali di SASOM</t>
  </si>
  <si>
    <t>Registrazione dei beni patrimoniali di SASOM</t>
  </si>
  <si>
    <t>Direttore Tecnico</t>
  </si>
  <si>
    <t>Rapporto trimestriale dei beni patrimoniali da classificare nel registro cespiti a cura del commercialista di Sasom</t>
  </si>
  <si>
    <t xml:space="preserve">N° rapporti </t>
  </si>
  <si>
    <t xml:space="preserve">Rendiconto periodico (trimestrale) della gestione patrimoniale </t>
  </si>
  <si>
    <t>Evidenza documentale del rendiconto periodico</t>
  </si>
  <si>
    <t xml:space="preserve">Gestione indebita di beni patrimoniali e risorse dell’ente </t>
  </si>
  <si>
    <t>Gestione degli acquisti</t>
  </si>
  <si>
    <t>Gestione degli acquisti materiali per la sanificazione dei mezzi</t>
  </si>
  <si>
    <t>Negoziazione, stipula e gestione degli acquisti di prodotti necessari alla sanificazione dei mezzi aziendali</t>
  </si>
  <si>
    <t>Approvazione sull'ordine d'acquisto da parte del referente interno di Sasom sul quale viene sempre apposto il visto del Direttore;
Regolamento acquisti</t>
  </si>
  <si>
    <t>N° OdA approvati nel semestre</t>
  </si>
  <si>
    <t>Monitoraggio periodico indicatori degli indicatori (KRI) relativi ad affidamenti diretti (art. 50 D.Lgs. 36/2023) di importo &gt;  5.000 euro</t>
  </si>
  <si>
    <t>Flussi periodici (semestrali) affidamenti diretti per rilevare eventuali red flags</t>
  </si>
  <si>
    <t>Atti corruttivi finalizzati a privilegiare i fornitori in conflitto di interesse</t>
  </si>
  <si>
    <t>Affidamenti mediante procedure aperte o ristrette di lavori, servizi e forniture</t>
  </si>
  <si>
    <t>processo relativo al reperimento di forniture, servizi, etc. necessari al funzionamento dell'attività produttiva, che prevede: Progettazione della gara, scelta della procedura di aggiudicazione con particolare riferimento alla procedura negoziata, predisposizione degli atti, definizione dei criteri di partecipazione, selezione del contraente, pubblicazione del bando nomina della commissione di gara, gestione delle sedute di gara, verifica dei requisiti, aggiudicazione, stipula del contratto, rendicontazione</t>
  </si>
  <si>
    <t>Mancata gestione di fasi del ciclo vita del contratto attraverso la PAD, ad esempio, per la fase di esecuzione, modifiche contrattuali e richiesta/autorizzazione di subappalto, al fine di agevolare un determinato fornitore</t>
  </si>
  <si>
    <t xml:space="preserve">Codice di comportamento </t>
  </si>
  <si>
    <t xml:space="preserve">Segregazione delle funzioni;
Whistleblowing
Formazione di tutti  i dipendenti addetti ai servizi che prevedono contratti con l'utenza, rivolta all'approfondimento della conoscenza dei codici di comportamento interni e del PTPCT
Conflict check
</t>
  </si>
  <si>
    <t xml:space="preserve">
N° affidamenti nel semestre</t>
  </si>
  <si>
    <t>Verifica periodica sugli affidamenti (corretta applicazione della procedura)</t>
  </si>
  <si>
    <t>Verifica sugli affidamenti (corretta applicazione della procedura)</t>
  </si>
  <si>
    <t xml:space="preserve">Mancato rispetto degli obblighi di pubblicità legale e trasparenza per favorire pratiche opache </t>
  </si>
  <si>
    <t>Elusione delle verifiche sul possesso dei requisiti di soggetti diversi dall’aggiudicatario, quali i subappaltatori</t>
  </si>
  <si>
    <t>Mancata gestione del conflitto di interessi, anche per assenza di risorse idonee a sostituire nella sua attività il soggetto che versa in una situazione di conflitto di interesse, con vantaggi per l'operatore economico</t>
  </si>
  <si>
    <t>Mancata denuncia, da parte di chi ne sia a conoscenza, di
circostanze che rilevano ai fini della sussistenza del conflitto di interessi in capo a colui che interviene con compiti funzionali nella procedura</t>
  </si>
  <si>
    <t>Predisposizione dei programmi triennali dei lavori e dei beni e servizi e degli elenchi annuali senza tener conto della pianificazione delle attività delle centrali di committenza</t>
  </si>
  <si>
    <t>Mancata qualificazione dell’attività come subappalto per eludere le disposizioni e i limiti di legge.</t>
  </si>
  <si>
    <t>Mancato controllo circa il possesso dei requisiti o la perdita dei requisiti del subappaltatore, al fine di far  conseguire all'impresa indebiti vantaggi</t>
  </si>
  <si>
    <t>Accordi collusivi con l’appaltatore al fine di consentire allo stesso di conseguire un improprio vantaggio economico grazie all’applicazione di un CCNL che non garantisce le stesse tutele assicurate dall’appaltatore ai propri dipendenti.</t>
  </si>
  <si>
    <t>Affidamento lavori, servizi e forniture</t>
  </si>
  <si>
    <t>Condiscendenza ad accordi collusivi tra imprese partecipanti a una gara volti a manipolarne gli esiti, utilizzando per esempio il meccanismo dei subappalto come modalità per distribuire i vantaggi dell'accordo a tutti i partecipanti allo stesso</t>
  </si>
  <si>
    <t>definizione dei requisiti di accesso alla gara e, in particolare, dei requisiti tecnico-economici dei concorrenti al fine di favorire un'impresa (es. clausole dei bandi che stabiliscono requisiti di qualificazione)</t>
  </si>
  <si>
    <t>uso distorto del criterio dell'offerta economicamente più vantaggiosa, finalizzato a favorire un'impresa</t>
  </si>
  <si>
    <t>utilizzo della procedura negoziata e abuso dell'affidamento diretto al di fuori dei casi previsti dalla legge al fine di favorire un'impresa;</t>
  </si>
  <si>
    <t>ammissione di varianti in corso di esecuzione del contratto in assenza di adeguata giustificazione tecnica o di circostanze oggettivamente imprevedibili,  per consentire all'appaltatore di recuperare lo sconto effettuato in sede di gara o di conseguire extra guadagni;</t>
  </si>
  <si>
    <t>abuso del provvedimento di revoca del bando al fine di bloccare una gara il cui risultato si sia rivelato diverso da quello atteso o di concedere un indennizzo aggiudicatario;</t>
  </si>
  <si>
    <t>elusione delle regole di affidamento degli appalti, mediante l'improprio utilizzo del modello procedurale dell'affidamento delle concessioni al fine di agevolare un particolare soggetto.</t>
  </si>
  <si>
    <t>Affidamenti di lavori, servizi e forniture sotto la soglia</t>
  </si>
  <si>
    <t>processo relativo al reperimento di forniture, servizi, etc. necessari al funzionamento dell'attività produttiva</t>
  </si>
  <si>
    <t xml:space="preserve">Irregolarità nell'applicazione dei criteri di individuazione dei partecipanti alla procedura di affidamento </t>
  </si>
  <si>
    <t>Whistleblowing
Formazione di tutti  i dipendenti addetti ai servizi che prevedono contratti con l'utenza, rivolta all'approfondimento della conoscenza dei codici di comportamento interni e del PTPCT
Conflict check;
Segregazione delle funzioni; intensificazione delle attività di formazione rivolta alle funzioni organizzative coinvolte nelle procedure di acquisto.</t>
  </si>
  <si>
    <t>N° 'affidamenti diretti</t>
  </si>
  <si>
    <t>Monitoraggio periodico degli indicatori (KRI) relativi ad affidamenti diretti (art. 50 D.Lgs. 36/2023) di importo &gt; 5.000 euro</t>
  </si>
  <si>
    <t xml:space="preserve">Flussi periodici (semestrali) affidamenti diretti per rilevare eventuali red flags </t>
  </si>
  <si>
    <t>Mancata verifica delle soglie di incarico/affidamento, al fine di favorire un'impresa</t>
  </si>
  <si>
    <t>Gestione dei contratti di appalto - fase esecutiva</t>
  </si>
  <si>
    <t>Gestione dei rapporti con gli appaltatori e degli eventuali subappaltatori</t>
  </si>
  <si>
    <t>Atti corruttivi che possano condurre all'attestazione di stati di avanzamento o all'approvazione di varianti d'opera contrario all'interesse della Società</t>
  </si>
  <si>
    <t xml:space="preserve">Whistleblowing
Formazione di tutti  i dipendenti addetti ai servizi che prevedono contratti con l'utenza, rivolta all'approfondimento della conoscenza dei codici di comportamento interni e del PTPCT
Conflict check
rigorosa applicazione del Codice degli Appalti
</t>
  </si>
  <si>
    <t>N° gare svolte nel semestre</t>
  </si>
  <si>
    <t>Elenco 231 semestrale delle gare indette dalla Società
'Verifica periodica sugli affidamenti (corretta applicazione della procedura)</t>
  </si>
  <si>
    <t>Verifica sugli affidamenti (corretta applicazione della procedura)
Evidenza del corretto inserimento nei contratti delle clausole compliance</t>
  </si>
  <si>
    <t>corruzione per omettere controlli richiesti nell'intento di favorire l'appaltatore o il subappaltatore</t>
  </si>
  <si>
    <t>Mancata rilevazione difformità tra offerte techiche migliorative e prestazioni rese, al fine di favorire l’impresa</t>
  </si>
  <si>
    <t>Accordi collusivi con l’impresa al fine di celare il mancato possesso o la perdita dei requisiti per l’esecuzione del contratto o  del subappalto, consentendo all’impresa di proseguire l'appalto o  il subappalto al fine di conseguire indebiti vantaggi con rischio di infiltrazioni criminali.</t>
  </si>
  <si>
    <t>Elusione dei controlli sul flusso del denaro proveniente dall’appalto, con conseguente possibilità per le imprese di occultare pagamenti illeciti o operazioni fraudolenti attraverso transazioni non tracciate.</t>
  </si>
  <si>
    <t>Affidamento di incarichi di consulenza</t>
  </si>
  <si>
    <t>affidamento di incarichi di lavoro o di consulenza non soggetti al Codice dei contratti pubblici</t>
  </si>
  <si>
    <t>Direttore Tecnico
Servizi operativi capisquadra</t>
  </si>
  <si>
    <t>Atti corruttivi finalizzati all'uso distorto della discrezionalità, anche nella stima dei contratti</t>
  </si>
  <si>
    <t xml:space="preserve">Inserimento nei mandati/lettere di incarico stipulati con consulenti esterni che intrattengono direttamente rapporti con Enti Pubblici o Autorità di Vigilanza di clausole che impongano il rispetto del D. Lgs. 231/2001, nonché del Codice Etico e della Policy Anticorruzione adottati dalla Società;
applicazione di parametri oggettivi nella scelta dei professionisti/consulenti e costante aggiornamento degli elenchi degli incarichi conferiti.
Obbligo di comunicare al RPCT la
presenza di ripetuti affidamenti ai
medesimi operatori economici in un dato
arco temporale;
Motivazione della richiesta della consulenza;
conservazione di tutti gli atti di affidamento;
archiviazione output prestazione della consulenza;
pubblicazione report tabellare su incarichi affidati;
Procedura relativa alla gestione di lavori appalti e forniture.
</t>
  </si>
  <si>
    <t xml:space="preserve">aggiornamento mensile incarichi consulenze e collaborazione sul sito trasparenza
</t>
  </si>
  <si>
    <t>Verifica periodica aggiornamento dati pubblicati
Report 231 semestrale riepilogativo consulenze di importo &gt; 10.000 euro</t>
  </si>
  <si>
    <t>Monitoraggio sezione "trasparenza" del sito istituzionale (Elenco consulenze e collaborazioni)
Report 231 semestrale riepilogativo consulenze di importo &gt; 10.000 euro</t>
  </si>
  <si>
    <t>Monitoraggio sezione "trasparenza" del sito istituzionale (Elenco consulenze e collaborazioni) e sua corrispondenza con report riepilogativo 231 semestrale
Evidenza dell'inserimento delle clausole compliance nei  mandati/lettere di incarico stipulati con consulenti esterni che intrattengono direttamente rapporti con Enti Pubblici o Autorità di Vigilanza</t>
  </si>
  <si>
    <t>Atti corruttivi che possono condurre all'assegnazione di incarichi di collaborazione a soggetti in assenza della necessaria esperienza o dei necessari requisiti per svolgere l'incarico</t>
  </si>
  <si>
    <t>Atti corruttivi finalizzati all'individuazione di requisiti ad personam</t>
  </si>
  <si>
    <t>Gestione sistemi informatici</t>
  </si>
  <si>
    <t>Gestione dei software aziendali e delle banche dati ottenute in licenza d'uso e gestione dei sistemi informativi, erogazione dei servizi IT, gestione della sicurezza delle informazioni e gestione dei cambiamenti</t>
  </si>
  <si>
    <t xml:space="preserve">Si tratta delle attività di gestione dei servizi IT attraverso l'implementazione, la manutenzione, il miglioramento graduale dell'infrastruttura e dei servizi erogati; l'individuazione delle soluzioni da acquisire e formalizzazione dei fabbisogni di approvvigionamento hardware e software; la gestione dei fornitori esterni.  
La gestione della sicurezza delle informazioni, assicurando la conformità all’attuale contesto normativo e l'integrità, confidenzialità delle informazioni in tutte le attività di fornitura e gestione dei servizi.
il sotto processo comprende anche l'attività di monitoraggio, testing e la gestione di eventuali incidenti. 
La gestione dei cambiamenti all'infrastruttura e alle implementazioni di software nuovi (o di upgrade), con lo scopo di minimizzare l'impatto di possibili incidenti correlati sui servizi IT. 
</t>
  </si>
  <si>
    <t>x</t>
  </si>
  <si>
    <t xml:space="preserve">Indirizzamento della scelta della tecnologia/prodotto per favorire specifiche aziende e ottenere un indebito vantaggio
Abuso dei privilegi di amministrazione dei sistemi per alterare e/o acquisire / cedere informazioni, durante le attività di gestione dei sistemi ai fini di favorire terzi e ottenere un indebito vantaggio
Attribuzione dei permessi anche nei casi di inammissibilità o in assenza di autorizzazione, ovvero mancata rimozione di permessi, al fine di fornire/mantenere  a terzi privilegi illegittimi per l'accesso a dati della società / personali, in cambio di indebito vantaggio
Divulgazione di dati riservati / sensibili al fine di trarne benefici illegittimi
Alterazione delle informazioni / report al fine di favorire il fornitore (mancata verifica degli indicatori contrattuali o degli obblighi normativi) e ottenere illecito vantaggio
Mancata definizione di un piano di acquisizione e di manutenzione degli strumenti hardware e software, intenzionalmente preordinata a ricorrere ad interventi di natura “emergenziale” affidati in via diretta per favorire appositi operatori economici
</t>
  </si>
  <si>
    <t>Whistleblowing
Formazione di tutti i dipendenti addetti ai servizi che prevedono contatti con l’utenza, rivolta all’approfondimento della conoscenza dei codici di comportamento interni e del PTPCT
Conflict check
Segregazione delle funzioni</t>
  </si>
  <si>
    <t>Supervisionare le attività, 
Condizioni contratto esternalizzazione servizi IT</t>
  </si>
  <si>
    <t>BASSO</t>
  </si>
  <si>
    <t>N° incidenti di sicurezza informatica</t>
  </si>
  <si>
    <t>Verifica elenco interventi di manutenzione hw e sw</t>
  </si>
  <si>
    <t>Verifica periodica elenco interventi di manutenzione hw e sw</t>
  </si>
  <si>
    <t>Accordi collusivi con terzi finalizzati a eludere accertamenti di difformità e verifiche sui servizi</t>
  </si>
  <si>
    <t>Atti corruttivi o promessa di denaro o altra utilità che possono condurre a una irregolare gestione dei turni di lavoro per favorire specifiche categorie di risorse umane e/o soggetti</t>
  </si>
  <si>
    <t>Atti corruttivi o promessa di denaro o altra utilità che possono condurre a discrezionalità e favoritismi nella frequenza dei servizi</t>
  </si>
  <si>
    <t>Atti corruttivi o promessa di denaro o altra utilità che possono condurre alla omissione controlli e verifiche servizi</t>
  </si>
  <si>
    <t>Atti corruttivi o promessa di denaro o altra utilità che possono condurre a irregolare espletamento del servizio al fine di favorire specifica utenza</t>
  </si>
  <si>
    <t>Atti corruttivi o promessa di denaro o altra utilità che possono condurre a irregolare smaltimento rifiuti</t>
  </si>
  <si>
    <t>Atti corruttivi o promessa di denaro o altra utilità che possono condurre alla mancata o non corretta predisposizione dei formulari</t>
  </si>
  <si>
    <t>Atti corruttivi o promessa di denaro o altra utilità che possono condurre alla discrezionalità e favoritismi nella raccolta dei rifiuti</t>
  </si>
  <si>
    <t>Atti corruttivi o promessa di denaro o altra utilità che possono condurre a irregolarità nella frequenza dei servizi</t>
  </si>
  <si>
    <t>Atti corruttivi o promessa di denaro o altra utilità che possono condurre alla indebita classificazione dei rifiuti</t>
  </si>
  <si>
    <t>Atti corruttivi o promessa di denaro o altra utilità che possono condurre a irregolare gestione dei turni di lavoro per favorire specifiche categorie di risorse umane e/o soggetti</t>
  </si>
  <si>
    <t>Accordi collusivi volti a consentire discrezionalità (cd "vendita della discrezionalità") e manipolazione della frequenza dei servizi</t>
  </si>
  <si>
    <t>Accordi collusivi volti a consentire discrezionalità nell'accettazione dei rifiuti per favorire specifici soggetti</t>
  </si>
  <si>
    <t>Atti corruttivi o promessa di denaro o altra utilità per consentire l'accettazione di rifiuti non conferibili</t>
  </si>
  <si>
    <t>Accordi collusivi o atti corruttivi per omettere segnalazioni e relative comminazioni di sanzioni da parte del Comune</t>
  </si>
  <si>
    <t>Atti corruttivi o promessa di denaro o altra utilità per accettare rifiuti non conferibili</t>
  </si>
  <si>
    <t>Accordi collusivi con gli utenti privati per favorire determinati soggetti</t>
  </si>
  <si>
    <t>Utilizzo non appropriato di beni e servizi per uso privato</t>
  </si>
  <si>
    <t>Atti corruttivi o promessa di denaro o altra utilità che possono condurre all'irregolare espletamento del servizio al fine di favorire specifica utenza</t>
  </si>
  <si>
    <t>Atti corruttivi o promessa di denaro o altra utilità al fine di omettere segnalazioni e relative comminazioni di sanzioni da parte del Comune</t>
  </si>
  <si>
    <t xml:space="preserve">Atti corruttivi o promessa di denaro o altra utilità al fine di omettere segnalazioni e relative comminazioni di sanzioni </t>
  </si>
  <si>
    <t>Atti corruttivi o promessa di denaro o altra utilità finalizzati ad alterare il regolare processo autorizzativo</t>
  </si>
  <si>
    <t>Mancata evidenza delle attività di rendicontazione finale dei finanziamenti pubblici per conseguire indebito vantaggio</t>
  </si>
  <si>
    <t>Atti corruttivi o promessa di denaro o altra utilità che possono condurre a irregolarità nella gestione dei rapporti di lavoro</t>
  </si>
  <si>
    <t>Atti corruttivi o promessa di denaro o altra utilità che possono condurre alla applicazione distorta delle alternative procedurali nell'attribuzione dei premi da parte delle risorse umane;</t>
  </si>
  <si>
    <t>Atti corruttivi o promessa di denaro o altra utilità che possono condurre a irregolarità nella gestione dei rapporti di lavoro;</t>
  </si>
  <si>
    <t>Atti corruttivi o promessa di denaro o altra utilità che possono condurre all'attribuzione indebita di ore di straordinario;</t>
  </si>
  <si>
    <t>Accettazione di promessa di denaro o altra utilità finalizzata ad ottenere pagamenti di fatture per beni/servizi senza che il bene o il servizio sia stato consegnato o effettuato interamente o secondo le specifiche contrattuali;</t>
  </si>
  <si>
    <t xml:space="preserve">Atti corruttivi o promessa di denaro o altra utilità che possono condurre a omettere controlli sulle richieste di pagamento al fine di ottenere un pagamento non dovuto o superiore </t>
  </si>
  <si>
    <t>Atti corruttivi o promessa di denaro o altra utilità che possono condurre all'occultamento  o distruzione in tutto o in parte di scritture contabili o di documenti di cui è obbligatoria la conservazione, in modo da non consentire la ricostruzione dei redditi o del volume di affari</t>
  </si>
  <si>
    <t>Atti corruttivi o promessa di denaro o altra utilità che possono condurre alla mancata predisposizione dei formulari</t>
  </si>
  <si>
    <t>Atti corruttivi o promessa di denaro o altra utilità che possono condurre alla omissione di controlli/ verifiche/ provvedimenti finalizzati al recupero di risorse</t>
  </si>
  <si>
    <t>Accordi collusivi con fornitori</t>
  </si>
  <si>
    <t>Atti corruttivi o promessa di denaro o altra utilità che possono condurre ad acquisti al di fuori dei limiti previsti dalla procura/norme aziendali</t>
  </si>
  <si>
    <t>Atti corruttivi o promessa di denaro o altra utilità che possono condurre a omettere verifiche/controlli sui fornitori</t>
  </si>
  <si>
    <t xml:space="preserve">
Continui aggiornamenti  delle attività di formazione rivolta alle funzioni organizzative coinvolte nelle procedure di acquisto
Contratto di service per appalti e procurement con CAP </t>
  </si>
  <si>
    <t xml:space="preserve">Inserimento nei contratti di clausole che impongano il rispetto del D. Lgs. 231/2001, nonché del Codice Etico e della Policy Anticorruzione adottati dalla Società;
applicazione di parametri oggettivi nella scelta dei professionisti/consulenti e  aggiornamento annuale degli elenchi degli incarichi conferiti;
Obbligo di comunicare al RPCT la presenza di ripetuti affidamenti ai medesimi operatori economici in un dato arco temporale superiore a due anni ;
conservazione di tutti gli atti di affidamento; 
archiviazione output prestazione della consulenza
</t>
  </si>
  <si>
    <t>Partecipazione all'ispezione di regola di due soggetti (Direttore Tecnico o suo delegato/incarucato e il Responsabile del Processo coinvolto nell'ispezione, anche esterno)
Eventuale verbalizzazione in caso di mancato rilascio di un verbale da parte dell'ente ispettore
sottoscrizione del verbale soltanto dai soggetti autorizzati</t>
  </si>
  <si>
    <t xml:space="preserve">Obbligo di comunicare al RPCT la
presenza di ripetuti affidamenti ai
medesimi operatori economici in un dato
arco temporale superiore a due anni
Contratto di service per appalti e procurement con CAP 
</t>
  </si>
  <si>
    <t>Gestione delle sovvenzioni/contributi e dei finanziamenti (inclusi eventuali fondi PNRR/fondi strutturali)</t>
  </si>
  <si>
    <t>Richiesta e gestione di eventuali sovvenzioni/contributi/finanziamenti da parte dello Stato o altre Autorità Pubbliche</t>
  </si>
  <si>
    <t>Per il sotto processo la valutazione potenziale del rischio residuo è risultata bassa. 
Non sono previste in Sasom erogazioni liberali</t>
  </si>
  <si>
    <t>Attività non effettuata nel 2025</t>
  </si>
  <si>
    <t>Per il sotto processo la valutazione potenziale del rischio residuo è risultata bassa. Attività non effettuata nel 2025 e al momento  potenziale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</si>
</sst>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1"/>
      <color theme="0"/>
      <name val="Calibri"/>
      <family val="2"/>
      <scheme val="minor"/>
    </font>
    <font>
      <b/>
      <sz val="11"/>
      <color theme="1"/>
      <name val="Calibri"/>
      <family val="2"/>
      <scheme val="minor"/>
    </font>
    <font>
      <b/>
      <sz val="14"/>
      <color theme="0"/>
      <name val="Calibri"/>
      <family val="2"/>
      <scheme val="minor"/>
    </font>
    <font>
      <b/>
      <sz val="9"/>
      <color theme="1"/>
      <name val="Calibri"/>
      <family val="2"/>
      <scheme val="minor"/>
    </font>
    <font>
      <sz val="9"/>
      <color theme="0"/>
      <name val="Calibri"/>
      <family val="2"/>
      <scheme val="minor"/>
    </font>
    <font>
      <b/>
      <sz val="11"/>
      <name val="Calibri"/>
      <family val="2"/>
      <scheme val="minor"/>
    </font>
    <font>
      <sz val="9"/>
      <color theme="1"/>
      <name val="Calibri"/>
      <family val="2"/>
      <scheme val="minor"/>
    </font>
    <font>
      <sz val="9"/>
      <name val="Calibri"/>
      <family val="2"/>
      <scheme val="minor"/>
    </font>
    <font>
      <b/>
      <sz val="14"/>
      <name val="Calibri"/>
      <family val="2"/>
      <scheme val="minor"/>
    </font>
    <font>
      <b/>
      <sz val="9"/>
      <name val="Calibri"/>
      <family val="2"/>
      <scheme val="minor"/>
    </font>
    <font>
      <sz val="10"/>
      <name val="Arial"/>
      <family val="2"/>
    </font>
    <font>
      <sz val="9"/>
      <color rgb="FFFF0000"/>
      <name val="Calibri"/>
      <family val="2"/>
      <scheme val="minor"/>
    </font>
    <font>
      <sz val="8"/>
      <name val="Calibri"/>
      <family val="2"/>
      <scheme val="minor"/>
    </font>
    <font>
      <b/>
      <sz val="9"/>
      <color theme="0"/>
      <name val="Calibri"/>
      <family val="2"/>
      <scheme val="minor"/>
    </font>
    <font>
      <i/>
      <sz val="9"/>
      <name val="Calibri"/>
      <family val="2"/>
      <scheme val="minor"/>
    </font>
    <font>
      <sz val="11"/>
      <name val="Calibri"/>
      <family val="2"/>
      <scheme val="minor"/>
    </font>
    <font>
      <b/>
      <sz val="11"/>
      <color rgb="FFFF0000"/>
      <name val="Calibri"/>
      <family val="2"/>
      <scheme val="minor"/>
    </font>
    <font>
      <b/>
      <sz val="11"/>
      <color rgb="FFFFFFFF"/>
      <name val="Calibri"/>
      <family val="2"/>
      <scheme val="minor"/>
    </font>
    <font>
      <b/>
      <sz val="11"/>
      <color rgb="FFFFFFFF"/>
      <name val="Calibri"/>
      <family val="2"/>
    </font>
    <font>
      <sz val="9"/>
      <color rgb="FF000000"/>
      <name val="Calibri"/>
      <family val="2"/>
      <scheme val="minor"/>
    </font>
    <font>
      <sz val="9"/>
      <color rgb="FF000000"/>
      <name val="Calibri"/>
      <family val="2"/>
    </font>
    <font>
      <sz val="9"/>
      <name val="Calibri"/>
      <family val="2"/>
    </font>
    <font>
      <strike/>
      <sz val="9"/>
      <name val="Calibri"/>
      <family val="2"/>
      <scheme val="minor"/>
    </font>
    <font>
      <b/>
      <sz val="10"/>
      <color theme="1"/>
      <name val="Calibri"/>
      <family val="2"/>
      <scheme val="minor"/>
    </font>
    <font>
      <sz val="12"/>
      <color theme="1"/>
      <name val="Calibri"/>
      <family val="2"/>
      <scheme val="minor"/>
    </font>
  </fonts>
  <fills count="14">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7"/>
        <bgColor indexed="64"/>
      </patternFill>
    </fill>
    <fill>
      <patternFill patternType="solid">
        <fgColor theme="4" tint="0.39997558519241921"/>
        <bgColor indexed="64"/>
      </patternFill>
    </fill>
    <fill>
      <patternFill patternType="solid">
        <fgColor theme="9"/>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2"/>
        <bgColor indexed="64"/>
      </patternFill>
    </fill>
    <fill>
      <patternFill patternType="solid">
        <fgColor rgb="FFFFFFFF"/>
        <bgColor rgb="FF000000"/>
      </patternFill>
    </fill>
    <fill>
      <patternFill patternType="solid">
        <fgColor rgb="FF92D050"/>
        <bgColor indexed="64"/>
      </patternFill>
    </fill>
    <fill>
      <patternFill patternType="solid">
        <fgColor theme="0" tint="-0.14999847407452621"/>
        <bgColor indexed="64"/>
      </patternFill>
    </fill>
    <fill>
      <patternFill patternType="solid">
        <fgColor theme="9"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diagonal/>
    </border>
  </borders>
  <cellStyleXfs count="4">
    <xf numFmtId="0" fontId="0" fillId="0" borderId="0"/>
    <xf numFmtId="0" fontId="11" fillId="0" borderId="0"/>
    <xf numFmtId="0" fontId="11" fillId="0" borderId="0"/>
    <xf numFmtId="0" fontId="11" fillId="0" borderId="0"/>
  </cellStyleXfs>
  <cellXfs count="303">
    <xf numFmtId="0" fontId="0" fillId="0" borderId="0" xfId="0"/>
    <xf numFmtId="0" fontId="4" fillId="0" borderId="0" xfId="0" applyFont="1"/>
    <xf numFmtId="0" fontId="1" fillId="2" borderId="1" xfId="0" applyFont="1" applyFill="1" applyBorder="1" applyAlignment="1">
      <alignment horizontal="center" vertical="center" textRotation="90" wrapText="1"/>
    </xf>
    <xf numFmtId="0" fontId="2" fillId="0" borderId="0" xfId="0" applyFont="1" applyAlignment="1">
      <alignment horizontal="center" vertical="center" wrapText="1"/>
    </xf>
    <xf numFmtId="0" fontId="9" fillId="0" borderId="1" xfId="0" applyFont="1" applyBorder="1" applyAlignment="1">
      <alignment horizontal="center" vertical="center"/>
    </xf>
    <xf numFmtId="0" fontId="7" fillId="0" borderId="0" xfId="0" applyFont="1" applyAlignment="1">
      <alignment vertical="center"/>
    </xf>
    <xf numFmtId="0" fontId="7" fillId="0" borderId="0" xfId="0" applyFont="1"/>
    <xf numFmtId="0" fontId="7" fillId="0" borderId="0" xfId="0" applyFont="1" applyAlignment="1">
      <alignment horizontal="justify" wrapText="1"/>
    </xf>
    <xf numFmtId="0" fontId="7" fillId="0" borderId="0" xfId="0" applyFont="1" applyAlignment="1">
      <alignment horizontal="left"/>
    </xf>
    <xf numFmtId="0" fontId="7" fillId="0" borderId="0" xfId="0" applyFont="1" applyAlignment="1">
      <alignment horizontal="left" wrapText="1"/>
    </xf>
    <xf numFmtId="0" fontId="7" fillId="0" borderId="0" xfId="0" applyFont="1" applyAlignment="1">
      <alignment horizontal="center"/>
    </xf>
    <xf numFmtId="0" fontId="7" fillId="0" borderId="0" xfId="0" applyFont="1" applyAlignment="1">
      <alignment horizontal="justify"/>
    </xf>
    <xf numFmtId="0" fontId="10" fillId="0" borderId="0" xfId="0" applyFont="1" applyAlignment="1">
      <alignment horizontal="center" vertical="center"/>
    </xf>
    <xf numFmtId="0" fontId="10" fillId="0" borderId="0" xfId="0" applyFont="1" applyAlignment="1">
      <alignment horizontal="left"/>
    </xf>
    <xf numFmtId="0" fontId="8" fillId="0" borderId="0" xfId="0" applyFont="1" applyAlignment="1">
      <alignment horizontal="justify"/>
    </xf>
    <xf numFmtId="0" fontId="8" fillId="0" borderId="0" xfId="0" applyFont="1" applyAlignment="1">
      <alignment horizontal="left"/>
    </xf>
    <xf numFmtId="0" fontId="6" fillId="4"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7" fillId="0" borderId="1" xfId="0" applyFont="1" applyBorder="1" applyAlignment="1">
      <alignment vertical="center"/>
    </xf>
    <xf numFmtId="0" fontId="5" fillId="6" borderId="1" xfId="0" applyFont="1" applyFill="1" applyBorder="1" applyAlignment="1">
      <alignment horizontal="center" vertical="center" wrapText="1"/>
    </xf>
    <xf numFmtId="0" fontId="9" fillId="0" borderId="2" xfId="0" applyFont="1" applyBorder="1" applyAlignment="1">
      <alignment vertical="center"/>
    </xf>
    <xf numFmtId="1" fontId="9" fillId="0" borderId="2" xfId="0" applyNumberFormat="1" applyFont="1" applyBorder="1" applyAlignment="1">
      <alignment vertical="center"/>
    </xf>
    <xf numFmtId="0" fontId="9" fillId="0" borderId="1" xfId="0" applyFont="1" applyBorder="1" applyAlignment="1">
      <alignment vertical="center"/>
    </xf>
    <xf numFmtId="0" fontId="1" fillId="7" borderId="8" xfId="0" applyFont="1" applyFill="1" applyBorder="1" applyAlignment="1">
      <alignment horizontal="center" vertical="center" wrapText="1"/>
    </xf>
    <xf numFmtId="0" fontId="1" fillId="6" borderId="2" xfId="0" applyFont="1" applyFill="1" applyBorder="1" applyAlignment="1">
      <alignment vertical="center" wrapText="1"/>
    </xf>
    <xf numFmtId="0" fontId="5" fillId="8" borderId="1"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quotePrefix="1" applyFont="1" applyBorder="1" applyAlignment="1">
      <alignment horizontal="left" vertical="center" wrapText="1"/>
    </xf>
    <xf numFmtId="0" fontId="8" fillId="0" borderId="1" xfId="0" quotePrefix="1" applyFont="1" applyBorder="1" applyAlignment="1">
      <alignment horizontal="left" vertical="center" wrapText="1"/>
    </xf>
    <xf numFmtId="0" fontId="8" fillId="0" borderId="1"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7" fillId="0" borderId="1" xfId="0" quotePrefix="1" applyFont="1" applyBorder="1" applyAlignment="1">
      <alignment horizontal="left" vertical="center" wrapText="1"/>
    </xf>
    <xf numFmtId="0" fontId="1" fillId="6" borderId="2" xfId="0" applyFont="1" applyFill="1" applyBorder="1" applyAlignment="1">
      <alignment horizontal="center" vertical="center" wrapText="1"/>
    </xf>
    <xf numFmtId="0" fontId="14" fillId="8" borderId="6"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0" quotePrefix="1" applyFont="1" applyBorder="1" applyAlignment="1">
      <alignment horizontal="center" vertical="center" wrapText="1"/>
    </xf>
    <xf numFmtId="0" fontId="8" fillId="0" borderId="2" xfId="0" quotePrefix="1" applyFont="1" applyBorder="1" applyAlignment="1">
      <alignment horizontal="left" vertical="center" wrapText="1"/>
    </xf>
    <xf numFmtId="0" fontId="8" fillId="0" borderId="1" xfId="0" quotePrefix="1" applyFont="1" applyBorder="1" applyAlignment="1">
      <alignment horizontal="center" vertical="center"/>
    </xf>
    <xf numFmtId="0" fontId="8" fillId="0" borderId="2" xfId="0" quotePrefix="1" applyFont="1" applyBorder="1" applyAlignment="1">
      <alignment horizontal="center" vertical="center"/>
    </xf>
    <xf numFmtId="0" fontId="8" fillId="0" borderId="2" xfId="0" applyFont="1" applyBorder="1" applyAlignment="1">
      <alignment horizontal="center" vertical="center" wrapText="1"/>
    </xf>
    <xf numFmtId="0" fontId="8" fillId="0" borderId="2" xfId="0" quotePrefix="1" applyFont="1" applyBorder="1" applyAlignment="1">
      <alignment horizontal="center" vertical="center" wrapText="1"/>
    </xf>
    <xf numFmtId="0" fontId="9" fillId="0" borderId="2" xfId="0" applyFont="1" applyBorder="1" applyAlignment="1">
      <alignment horizontal="center" vertical="center"/>
    </xf>
    <xf numFmtId="0" fontId="7" fillId="0" borderId="3" xfId="0" applyFont="1" applyBorder="1" applyAlignment="1">
      <alignment horizontal="left" vertical="center" wrapText="1"/>
    </xf>
    <xf numFmtId="0" fontId="7" fillId="0" borderId="11" xfId="0" applyFont="1" applyBorder="1" applyAlignment="1">
      <alignment horizontal="left" vertical="center" wrapText="1"/>
    </xf>
    <xf numFmtId="0" fontId="7" fillId="0" borderId="2" xfId="0" quotePrefix="1" applyFont="1" applyBorder="1" applyAlignment="1">
      <alignment horizontal="center" vertical="center" wrapText="1"/>
    </xf>
    <xf numFmtId="2" fontId="9" fillId="0" borderId="2" xfId="0" applyNumberFormat="1" applyFont="1" applyBorder="1" applyAlignment="1">
      <alignment horizontal="center" vertical="center"/>
    </xf>
    <xf numFmtId="0" fontId="8" fillId="0" borderId="1" xfId="0" quotePrefix="1" applyFont="1" applyBorder="1" applyAlignment="1">
      <alignment horizontal="center" vertical="center" wrapText="1"/>
    </xf>
    <xf numFmtId="0" fontId="12" fillId="0" borderId="0" xfId="0" applyFont="1" applyAlignment="1">
      <alignment horizontal="justify"/>
    </xf>
    <xf numFmtId="2" fontId="9" fillId="0" borderId="1" xfId="0" applyNumberFormat="1" applyFont="1" applyBorder="1" applyAlignment="1">
      <alignment horizontal="center" vertical="center"/>
    </xf>
    <xf numFmtId="0" fontId="8" fillId="0" borderId="3" xfId="0" applyFont="1" applyBorder="1" applyAlignment="1">
      <alignment horizontal="left" vertical="center" wrapText="1"/>
    </xf>
    <xf numFmtId="0" fontId="9" fillId="0" borderId="1" xfId="0" applyFont="1" applyBorder="1" applyAlignment="1">
      <alignment horizontal="left" vertical="center"/>
    </xf>
    <xf numFmtId="0" fontId="9" fillId="0" borderId="2" xfId="0" applyFont="1" applyBorder="1" applyAlignment="1">
      <alignment horizontal="center" vertical="center" wrapText="1"/>
    </xf>
    <xf numFmtId="0" fontId="8"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8" fillId="3" borderId="2" xfId="0" quotePrefix="1" applyFont="1" applyFill="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10" fillId="0" borderId="2" xfId="0" applyFont="1" applyBorder="1" applyAlignment="1">
      <alignment horizontal="left" vertical="center" wrapText="1"/>
    </xf>
    <xf numFmtId="0" fontId="4" fillId="3" borderId="2" xfId="0" quotePrefix="1" applyFont="1" applyFill="1" applyBorder="1" applyAlignment="1">
      <alignment horizontal="left" vertical="center" wrapText="1"/>
    </xf>
    <xf numFmtId="0" fontId="4" fillId="0" borderId="2" xfId="0" quotePrefix="1" applyFont="1" applyBorder="1" applyAlignment="1">
      <alignment horizontal="left" vertical="center" wrapText="1"/>
    </xf>
    <xf numFmtId="0" fontId="8" fillId="3" borderId="1" xfId="0" quotePrefix="1" applyFont="1" applyFill="1" applyBorder="1" applyAlignment="1">
      <alignment horizontal="left" vertical="center" wrapText="1"/>
    </xf>
    <xf numFmtId="0" fontId="10" fillId="0" borderId="1" xfId="0" quotePrefix="1" applyFont="1" applyBorder="1" applyAlignment="1">
      <alignment horizontal="left" vertical="center" wrapText="1"/>
    </xf>
    <xf numFmtId="0" fontId="10" fillId="3" borderId="2" xfId="0" quotePrefix="1" applyFont="1" applyFill="1" applyBorder="1" applyAlignment="1">
      <alignment horizontal="left" vertical="center" wrapText="1"/>
    </xf>
    <xf numFmtId="0" fontId="18" fillId="5" borderId="6" xfId="0" applyFont="1" applyFill="1" applyBorder="1" applyAlignment="1">
      <alignment horizontal="center" vertical="center" wrapText="1"/>
    </xf>
    <xf numFmtId="0" fontId="8" fillId="0" borderId="3" xfId="0" applyFont="1" applyBorder="1" applyAlignment="1">
      <alignment horizontal="center" vertical="center" wrapText="1"/>
    </xf>
    <xf numFmtId="0" fontId="7" fillId="0" borderId="11" xfId="0" quotePrefix="1" applyFont="1" applyBorder="1" applyAlignment="1">
      <alignment horizontal="left" vertical="center" wrapText="1"/>
    </xf>
    <xf numFmtId="0" fontId="7" fillId="0" borderId="3" xfId="0" quotePrefix="1" applyFont="1" applyBorder="1" applyAlignment="1">
      <alignment horizontal="left" vertical="center" wrapText="1"/>
    </xf>
    <xf numFmtId="0" fontId="7" fillId="0" borderId="7" xfId="0" applyFont="1" applyBorder="1" applyAlignment="1">
      <alignment horizontal="center" vertical="center" wrapText="1"/>
    </xf>
    <xf numFmtId="0" fontId="7" fillId="0" borderId="6" xfId="0" quotePrefix="1" applyFont="1" applyBorder="1" applyAlignment="1">
      <alignment horizontal="center" vertical="center" wrapText="1"/>
    </xf>
    <xf numFmtId="0" fontId="7" fillId="0" borderId="7" xfId="0" quotePrefix="1" applyFont="1" applyBorder="1" applyAlignment="1">
      <alignment horizontal="center" vertical="center" wrapText="1"/>
    </xf>
    <xf numFmtId="0" fontId="1" fillId="5" borderId="5" xfId="0" applyFont="1" applyFill="1" applyBorder="1" applyAlignment="1">
      <alignment vertical="center" wrapText="1"/>
    </xf>
    <xf numFmtId="0" fontId="19" fillId="5" borderId="6" xfId="0" applyFont="1" applyFill="1" applyBorder="1" applyAlignment="1">
      <alignment horizontal="center" vertical="center" wrapText="1"/>
    </xf>
    <xf numFmtId="0" fontId="9" fillId="0" borderId="16" xfId="0" applyFont="1" applyBorder="1" applyAlignment="1">
      <alignment vertical="center"/>
    </xf>
    <xf numFmtId="1" fontId="9" fillId="0" borderId="16" xfId="0" applyNumberFormat="1" applyFont="1" applyBorder="1" applyAlignment="1">
      <alignment vertical="center"/>
    </xf>
    <xf numFmtId="0" fontId="9" fillId="0" borderId="15" xfId="0" applyFont="1" applyBorder="1" applyAlignment="1">
      <alignment horizontal="center" vertical="center"/>
    </xf>
    <xf numFmtId="0" fontId="7" fillId="9" borderId="11" xfId="0" applyFont="1" applyFill="1" applyBorder="1" applyAlignment="1">
      <alignment vertical="center" wrapText="1"/>
    </xf>
    <xf numFmtId="0" fontId="7" fillId="9" borderId="3" xfId="0" applyFont="1" applyFill="1" applyBorder="1" applyAlignment="1">
      <alignment horizontal="left" vertical="center" wrapText="1"/>
    </xf>
    <xf numFmtId="0" fontId="7" fillId="9" borderId="11" xfId="0" applyFont="1" applyFill="1" applyBorder="1" applyAlignment="1">
      <alignment horizontal="left" vertical="center" wrapText="1"/>
    </xf>
    <xf numFmtId="0" fontId="7" fillId="9" borderId="2" xfId="0" applyFont="1" applyFill="1" applyBorder="1" applyAlignment="1">
      <alignment vertical="center" wrapText="1"/>
    </xf>
    <xf numFmtId="0" fontId="4" fillId="9" borderId="2" xfId="0" applyFont="1" applyFill="1" applyBorder="1" applyAlignment="1">
      <alignment horizontal="left" vertical="center" wrapText="1"/>
    </xf>
    <xf numFmtId="0" fontId="7" fillId="9" borderId="2" xfId="0" quotePrefix="1" applyFont="1" applyFill="1" applyBorder="1" applyAlignment="1">
      <alignment horizontal="left" vertical="center" wrapText="1"/>
    </xf>
    <xf numFmtId="0" fontId="8" fillId="9" borderId="2" xfId="0" quotePrefix="1" applyFont="1" applyFill="1" applyBorder="1" applyAlignment="1">
      <alignment horizontal="left" vertical="center" wrapText="1"/>
    </xf>
    <xf numFmtId="0" fontId="4" fillId="9" borderId="2" xfId="0" quotePrefix="1" applyFont="1" applyFill="1" applyBorder="1" applyAlignment="1">
      <alignment horizontal="left" vertical="center" wrapText="1"/>
    </xf>
    <xf numFmtId="0" fontId="7" fillId="9" borderId="2" xfId="0" applyFont="1" applyFill="1" applyBorder="1" applyAlignment="1">
      <alignment horizontal="center" vertical="center" wrapText="1"/>
    </xf>
    <xf numFmtId="0" fontId="7" fillId="9" borderId="2" xfId="0" quotePrefix="1" applyFont="1" applyFill="1" applyBorder="1" applyAlignment="1">
      <alignment horizontal="center" vertical="center" wrapText="1"/>
    </xf>
    <xf numFmtId="0" fontId="9" fillId="9" borderId="1" xfId="0" applyFont="1" applyFill="1" applyBorder="1" applyAlignment="1">
      <alignment horizontal="center" vertical="center"/>
    </xf>
    <xf numFmtId="0" fontId="9" fillId="9" borderId="2" xfId="0" applyFont="1" applyFill="1" applyBorder="1" applyAlignment="1">
      <alignment horizontal="center" vertical="center"/>
    </xf>
    <xf numFmtId="0" fontId="21" fillId="0" borderId="1" xfId="0" applyFont="1" applyBorder="1" applyAlignment="1">
      <alignment horizontal="center" vertical="center" wrapText="1"/>
    </xf>
    <xf numFmtId="0" fontId="21" fillId="0" borderId="6"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1" xfId="0" applyFont="1" applyBorder="1" applyAlignment="1">
      <alignment horizontal="center" vertical="center" wrapText="1"/>
    </xf>
    <xf numFmtId="0" fontId="22" fillId="10" borderId="6" xfId="0" applyFont="1" applyFill="1" applyBorder="1" applyAlignment="1">
      <alignment horizontal="center" vertical="center" wrapText="1"/>
    </xf>
    <xf numFmtId="0" fontId="8" fillId="9" borderId="2" xfId="0" applyFont="1" applyFill="1" applyBorder="1" applyAlignment="1">
      <alignment horizontal="left" vertical="center" wrapText="1"/>
    </xf>
    <xf numFmtId="0" fontId="8" fillId="9" borderId="1" xfId="0" quotePrefix="1" applyFont="1" applyFill="1" applyBorder="1" applyAlignment="1">
      <alignment horizontal="center" vertical="center" wrapText="1"/>
    </xf>
    <xf numFmtId="0" fontId="8" fillId="9" borderId="1" xfId="0" applyFont="1" applyFill="1" applyBorder="1" applyAlignment="1">
      <alignment horizontal="left" vertical="center" wrapText="1"/>
    </xf>
    <xf numFmtId="0" fontId="8" fillId="9" borderId="2" xfId="0" applyFont="1" applyFill="1" applyBorder="1" applyAlignment="1">
      <alignment horizontal="center" vertical="center"/>
    </xf>
    <xf numFmtId="0" fontId="8" fillId="9" borderId="2" xfId="0" quotePrefix="1" applyFont="1" applyFill="1" applyBorder="1" applyAlignment="1">
      <alignment horizontal="center" vertical="center" wrapText="1"/>
    </xf>
    <xf numFmtId="0" fontId="2" fillId="11" borderId="1" xfId="0" applyFont="1" applyFill="1" applyBorder="1" applyAlignment="1">
      <alignment horizontal="center" vertical="center" wrapText="1"/>
    </xf>
    <xf numFmtId="0" fontId="22" fillId="12" borderId="2"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1" xfId="0" applyFont="1" applyFill="1" applyBorder="1" applyAlignment="1">
      <alignment horizontal="center" vertical="center"/>
    </xf>
    <xf numFmtId="0" fontId="7" fillId="0" borderId="11" xfId="0" applyFont="1" applyBorder="1" applyAlignment="1">
      <alignment horizontal="center" vertical="center" wrapText="1"/>
    </xf>
    <xf numFmtId="0" fontId="8" fillId="3" borderId="2" xfId="0" quotePrefix="1" applyFont="1" applyFill="1" applyBorder="1" applyAlignment="1">
      <alignment horizontal="center" vertical="center"/>
    </xf>
    <xf numFmtId="0" fontId="8" fillId="3" borderId="1" xfId="0" quotePrefix="1" applyFont="1" applyFill="1" applyBorder="1" applyAlignment="1">
      <alignment horizontal="center" vertical="center" wrapText="1"/>
    </xf>
    <xf numFmtId="0" fontId="8" fillId="3" borderId="1" xfId="0" quotePrefix="1" applyFont="1" applyFill="1" applyBorder="1" applyAlignment="1">
      <alignment horizontal="center" vertical="center"/>
    </xf>
    <xf numFmtId="0" fontId="2" fillId="13" borderId="1" xfId="0" applyFont="1" applyFill="1" applyBorder="1" applyAlignment="1">
      <alignment horizontal="center" vertical="center" wrapText="1"/>
    </xf>
    <xf numFmtId="0" fontId="7" fillId="0" borderId="1" xfId="0" applyFont="1" applyBorder="1"/>
    <xf numFmtId="0" fontId="8" fillId="0" borderId="5" xfId="0" quotePrefix="1" applyFont="1" applyBorder="1" applyAlignment="1">
      <alignment horizontal="center" vertical="center" wrapText="1"/>
    </xf>
    <xf numFmtId="0" fontId="8" fillId="9" borderId="2" xfId="0" quotePrefix="1" applyFont="1" applyFill="1" applyBorder="1" applyAlignment="1">
      <alignment horizontal="center" vertical="center"/>
    </xf>
    <xf numFmtId="0" fontId="8" fillId="9" borderId="1" xfId="0" quotePrefix="1" applyFont="1" applyFill="1" applyBorder="1" applyAlignment="1">
      <alignment horizontal="center" vertical="center"/>
    </xf>
    <xf numFmtId="0" fontId="7" fillId="0" borderId="11" xfId="0" quotePrefix="1" applyFont="1" applyBorder="1" applyAlignment="1">
      <alignment horizontal="center" vertical="center" wrapText="1"/>
    </xf>
    <xf numFmtId="0" fontId="7" fillId="12" borderId="1" xfId="0" applyFont="1" applyFill="1" applyBorder="1" applyAlignment="1">
      <alignment horizontal="center" vertical="center" wrapText="1"/>
    </xf>
    <xf numFmtId="0" fontId="4" fillId="0" borderId="7" xfId="0" applyFont="1" applyBorder="1" applyAlignment="1">
      <alignment horizontal="left" vertical="center" wrapText="1"/>
    </xf>
    <xf numFmtId="0" fontId="22" fillId="9" borderId="6" xfId="0" applyFont="1" applyFill="1" applyBorder="1" applyAlignment="1">
      <alignment horizontal="center" vertical="center" wrapText="1"/>
    </xf>
    <xf numFmtId="0" fontId="7" fillId="0" borderId="2" xfId="0" quotePrefix="1" applyFont="1" applyBorder="1" applyAlignment="1">
      <alignment vertical="center" wrapText="1"/>
    </xf>
    <xf numFmtId="0" fontId="7" fillId="0" borderId="7" xfId="0" quotePrefix="1" applyFont="1" applyBorder="1" applyAlignment="1">
      <alignment vertical="center" wrapText="1"/>
    </xf>
    <xf numFmtId="0" fontId="1" fillId="5" borderId="6" xfId="0" applyFont="1" applyFill="1" applyBorder="1" applyAlignment="1">
      <alignment horizontal="center" vertical="center" wrapText="1"/>
    </xf>
    <xf numFmtId="0" fontId="21" fillId="10" borderId="6" xfId="0" applyFont="1" applyFill="1" applyBorder="1" applyAlignment="1">
      <alignment horizontal="center" vertical="center" wrapText="1"/>
    </xf>
    <xf numFmtId="0" fontId="20" fillId="0" borderId="1" xfId="0" quotePrefix="1" applyFont="1" applyBorder="1" applyAlignment="1">
      <alignment horizontal="left" vertical="center" wrapText="1"/>
    </xf>
    <xf numFmtId="0" fontId="20" fillId="0" borderId="1" xfId="0" applyFont="1" applyBorder="1" applyAlignment="1">
      <alignment horizontal="left" vertical="center" wrapText="1"/>
    </xf>
    <xf numFmtId="0" fontId="20" fillId="9"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xf>
    <xf numFmtId="0" fontId="7" fillId="0" borderId="2" xfId="0" applyFont="1" applyBorder="1" applyAlignment="1">
      <alignment horizontal="center"/>
    </xf>
    <xf numFmtId="0" fontId="7" fillId="0" borderId="6" xfId="0" applyFont="1" applyBorder="1" applyAlignment="1">
      <alignment horizontal="center"/>
    </xf>
    <xf numFmtId="0" fontId="7" fillId="0" borderId="7" xfId="0" applyFont="1" applyBorder="1" applyAlignment="1">
      <alignment horizontal="center"/>
    </xf>
    <xf numFmtId="0" fontId="7" fillId="0" borderId="2" xfId="0" applyFont="1" applyBorder="1" applyAlignment="1">
      <alignment horizontal="center" vertical="center"/>
    </xf>
    <xf numFmtId="0" fontId="7" fillId="0" borderId="7" xfId="0" applyFont="1" applyBorder="1" applyAlignment="1">
      <alignment horizontal="center" vertical="center"/>
    </xf>
    <xf numFmtId="0" fontId="7" fillId="0" borderId="6" xfId="0" applyFont="1" applyBorder="1" applyAlignment="1">
      <alignment horizontal="center" vertical="center"/>
    </xf>
    <xf numFmtId="0" fontId="8" fillId="0" borderId="2" xfId="0" quotePrefix="1" applyFont="1" applyBorder="1" applyAlignment="1">
      <alignment horizontal="center" vertical="center" wrapText="1"/>
    </xf>
    <xf numFmtId="0" fontId="8" fillId="0" borderId="7" xfId="0" applyFont="1" applyBorder="1" applyAlignment="1">
      <alignment horizontal="center" vertical="center" wrapText="1"/>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8" fillId="0" borderId="1" xfId="0" quotePrefix="1" applyFont="1" applyBorder="1" applyAlignment="1">
      <alignment horizontal="center" vertical="center" wrapText="1"/>
    </xf>
    <xf numFmtId="0" fontId="8" fillId="0" borderId="1" xfId="0" applyFont="1" applyBorder="1" applyAlignment="1">
      <alignment horizontal="center" vertical="center"/>
    </xf>
    <xf numFmtId="0" fontId="8" fillId="0" borderId="1" xfId="0" quotePrefix="1" applyFont="1" applyBorder="1" applyAlignment="1">
      <alignment horizontal="center" vertical="center"/>
    </xf>
    <xf numFmtId="0" fontId="1" fillId="5" borderId="3" xfId="0" applyFont="1" applyFill="1" applyBorder="1" applyAlignment="1">
      <alignment horizontal="center" vertical="center" wrapText="1"/>
    </xf>
    <xf numFmtId="0" fontId="1" fillId="5" borderId="4" xfId="0" applyFont="1" applyFill="1" applyBorder="1" applyAlignment="1">
      <alignment horizontal="center" vertical="center" wrapText="1"/>
    </xf>
    <xf numFmtId="2" fontId="9" fillId="0" borderId="2" xfId="0" applyNumberFormat="1" applyFont="1" applyBorder="1" applyAlignment="1">
      <alignment horizontal="center" vertical="center"/>
    </xf>
    <xf numFmtId="2" fontId="9" fillId="0" borderId="6" xfId="0" applyNumberFormat="1" applyFont="1" applyBorder="1" applyAlignment="1">
      <alignment horizontal="center" vertical="center"/>
    </xf>
    <xf numFmtId="0" fontId="9" fillId="0" borderId="6" xfId="0" applyFont="1" applyBorder="1" applyAlignment="1">
      <alignment horizontal="center" vertical="center"/>
    </xf>
    <xf numFmtId="0" fontId="1" fillId="2" borderId="1" xfId="0" applyFont="1" applyFill="1" applyBorder="1" applyAlignment="1">
      <alignment horizontal="center" vertical="center" wrapText="1"/>
    </xf>
    <xf numFmtId="0" fontId="1" fillId="7" borderId="8" xfId="0" applyFont="1" applyFill="1" applyBorder="1" applyAlignment="1">
      <alignment horizontal="center" vertical="center" wrapText="1"/>
    </xf>
    <xf numFmtId="0" fontId="1" fillId="7" borderId="14" xfId="0" applyFont="1" applyFill="1" applyBorder="1" applyAlignment="1">
      <alignment horizontal="center" vertical="center" wrapText="1"/>
    </xf>
    <xf numFmtId="2" fontId="9" fillId="0" borderId="7" xfId="0" applyNumberFormat="1" applyFont="1" applyBorder="1" applyAlignment="1">
      <alignment horizontal="center" vertical="center"/>
    </xf>
    <xf numFmtId="0" fontId="7" fillId="0" borderId="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 xfId="0" quotePrefix="1" applyFont="1" applyBorder="1" applyAlignment="1">
      <alignment horizontal="left" vertical="center" wrapText="1"/>
    </xf>
    <xf numFmtId="0" fontId="7" fillId="0" borderId="7" xfId="0" applyFont="1" applyBorder="1" applyAlignment="1">
      <alignment horizontal="left" vertical="center" wrapText="1"/>
    </xf>
    <xf numFmtId="0" fontId="9" fillId="0" borderId="15" xfId="0" applyFont="1" applyBorder="1" applyAlignment="1">
      <alignment horizontal="center" vertical="center"/>
    </xf>
    <xf numFmtId="0" fontId="8" fillId="0" borderId="2" xfId="0" applyFont="1" applyBorder="1" applyAlignment="1">
      <alignment horizontal="left" vertical="center" wrapText="1"/>
    </xf>
    <xf numFmtId="0" fontId="8" fillId="0" borderId="7" xfId="0" applyFont="1" applyBorder="1" applyAlignment="1">
      <alignment horizontal="left" vertical="center" wrapText="1"/>
    </xf>
    <xf numFmtId="0" fontId="1" fillId="6" borderId="11"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2" xfId="0" applyFont="1" applyFill="1" applyBorder="1" applyAlignment="1">
      <alignment horizontal="center" vertical="center" wrapText="1"/>
    </xf>
    <xf numFmtId="0" fontId="7" fillId="0" borderId="2" xfId="0" quotePrefix="1" applyFont="1" applyBorder="1" applyAlignment="1">
      <alignment horizontal="center" vertical="center" wrapText="1"/>
    </xf>
    <xf numFmtId="0" fontId="7" fillId="0" borderId="7" xfId="0" applyFont="1" applyBorder="1" applyAlignment="1">
      <alignment horizontal="center" vertical="center" wrapText="1"/>
    </xf>
    <xf numFmtId="0" fontId="7" fillId="3" borderId="2" xfId="0" quotePrefix="1" applyFont="1" applyFill="1" applyBorder="1" applyAlignment="1">
      <alignment horizontal="center" vertical="center" wrapText="1"/>
    </xf>
    <xf numFmtId="0" fontId="7" fillId="3" borderId="7" xfId="0" quotePrefix="1" applyFont="1" applyFill="1" applyBorder="1" applyAlignment="1">
      <alignment horizontal="center" vertical="center" wrapText="1"/>
    </xf>
    <xf numFmtId="0" fontId="7" fillId="0" borderId="6" xfId="0" quotePrefix="1" applyFont="1" applyBorder="1" applyAlignment="1">
      <alignment horizontal="center" vertical="center" wrapText="1"/>
    </xf>
    <xf numFmtId="0" fontId="7" fillId="0" borderId="7" xfId="0" quotePrefix="1" applyFont="1" applyBorder="1" applyAlignment="1">
      <alignment horizontal="center" vertical="center" wrapText="1"/>
    </xf>
    <xf numFmtId="0" fontId="7" fillId="0" borderId="15" xfId="0" quotePrefix="1" applyFont="1" applyBorder="1" applyAlignment="1">
      <alignment horizontal="center" vertical="center" wrapText="1"/>
    </xf>
    <xf numFmtId="2" fontId="9" fillId="0" borderId="15" xfId="0" applyNumberFormat="1" applyFont="1" applyBorder="1" applyAlignment="1">
      <alignment horizontal="center" vertical="center"/>
    </xf>
    <xf numFmtId="0" fontId="7" fillId="0" borderId="2" xfId="0" applyFont="1" applyBorder="1" applyAlignment="1">
      <alignment horizontal="left" vertical="center" wrapText="1"/>
    </xf>
    <xf numFmtId="0" fontId="7" fillId="3" borderId="2" xfId="0" quotePrefix="1"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0" borderId="6" xfId="0" applyFont="1" applyBorder="1" applyAlignment="1">
      <alignment horizontal="left" vertical="center" wrapText="1"/>
    </xf>
    <xf numFmtId="0" fontId="7" fillId="0" borderId="1" xfId="0" quotePrefix="1" applyFont="1" applyBorder="1" applyAlignment="1">
      <alignment horizontal="left" vertical="center" wrapText="1"/>
    </xf>
    <xf numFmtId="0" fontId="7" fillId="0" borderId="1" xfId="0" applyFont="1" applyBorder="1" applyAlignment="1">
      <alignment horizontal="left" vertical="center"/>
    </xf>
    <xf numFmtId="0" fontId="20" fillId="0" borderId="2"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6" xfId="0" applyFont="1" applyBorder="1" applyAlignment="1">
      <alignment horizontal="center" vertical="center" wrapText="1"/>
    </xf>
    <xf numFmtId="0" fontId="8" fillId="0" borderId="7" xfId="0" quotePrefix="1" applyFont="1" applyBorder="1" applyAlignment="1">
      <alignment horizontal="center" vertical="center"/>
    </xf>
    <xf numFmtId="0" fontId="8" fillId="0" borderId="6" xfId="0" quotePrefix="1" applyFont="1" applyBorder="1" applyAlignment="1">
      <alignment horizontal="center" vertical="center"/>
    </xf>
    <xf numFmtId="0" fontId="8" fillId="3" borderId="2" xfId="0" applyFont="1" applyFill="1" applyBorder="1" applyAlignment="1">
      <alignment horizontal="left" vertical="center" wrapText="1"/>
    </xf>
    <xf numFmtId="0" fontId="8" fillId="3" borderId="7" xfId="0" applyFont="1" applyFill="1" applyBorder="1" applyAlignment="1">
      <alignment horizontal="left" vertical="center" wrapText="1"/>
    </xf>
    <xf numFmtId="0" fontId="4" fillId="3" borderId="2" xfId="0" quotePrefix="1" applyFont="1" applyFill="1" applyBorder="1" applyAlignment="1">
      <alignment horizontal="left" vertical="center" wrapText="1"/>
    </xf>
    <xf numFmtId="0" fontId="4" fillId="3" borderId="7" xfId="0" quotePrefix="1" applyFont="1" applyFill="1" applyBorder="1" applyAlignment="1">
      <alignment horizontal="left" vertical="center" wrapText="1"/>
    </xf>
    <xf numFmtId="0" fontId="4" fillId="3" borderId="15"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15" xfId="0" applyFont="1" applyFill="1" applyBorder="1" applyAlignment="1">
      <alignment horizontal="left" vertical="center" wrapText="1"/>
    </xf>
    <xf numFmtId="0" fontId="8" fillId="0" borderId="2" xfId="0" quotePrefix="1" applyFont="1" applyBorder="1" applyAlignment="1">
      <alignment horizontal="left" vertical="center" wrapText="1"/>
    </xf>
    <xf numFmtId="0" fontId="8" fillId="0" borderId="7" xfId="0" quotePrefix="1" applyFont="1" applyBorder="1" applyAlignment="1">
      <alignment horizontal="left" vertical="center" wrapText="1"/>
    </xf>
    <xf numFmtId="0" fontId="7" fillId="0" borderId="15" xfId="0" applyFont="1" applyBorder="1" applyAlignment="1">
      <alignment horizontal="center" vertical="center" wrapText="1"/>
    </xf>
    <xf numFmtId="0" fontId="8" fillId="3" borderId="2"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1" xfId="0" quotePrefix="1" applyFont="1" applyFill="1" applyBorder="1" applyAlignment="1">
      <alignment horizontal="center" vertical="center"/>
    </xf>
    <xf numFmtId="0" fontId="8" fillId="3" borderId="1" xfId="0" applyFont="1" applyFill="1" applyBorder="1" applyAlignment="1">
      <alignment horizontal="center" vertical="center"/>
    </xf>
    <xf numFmtId="0" fontId="20" fillId="0" borderId="2" xfId="0" applyFont="1" applyBorder="1" applyAlignment="1">
      <alignment horizontal="left" vertical="center" wrapText="1"/>
    </xf>
    <xf numFmtId="0" fontId="20" fillId="0" borderId="7" xfId="0" applyFont="1" applyBorder="1" applyAlignment="1">
      <alignment horizontal="left" vertical="center" wrapText="1"/>
    </xf>
    <xf numFmtId="0" fontId="20" fillId="0" borderId="6" xfId="0" applyFont="1" applyBorder="1" applyAlignment="1">
      <alignment horizontal="left" vertical="center" wrapText="1"/>
    </xf>
    <xf numFmtId="0" fontId="4" fillId="3" borderId="7" xfId="0" applyFont="1" applyFill="1" applyBorder="1" applyAlignment="1">
      <alignment horizontal="left" vertical="center" wrapText="1"/>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7" fillId="0" borderId="2" xfId="0" quotePrefix="1" applyFont="1" applyBorder="1" applyAlignment="1">
      <alignment horizontal="center" vertical="center"/>
    </xf>
    <xf numFmtId="0" fontId="7" fillId="0" borderId="7" xfId="0" quotePrefix="1" applyFont="1" applyBorder="1" applyAlignment="1">
      <alignment horizontal="center" vertical="center"/>
    </xf>
    <xf numFmtId="0" fontId="7" fillId="0" borderId="6" xfId="0" quotePrefix="1" applyFont="1" applyBorder="1" applyAlignment="1">
      <alignment horizontal="center" vertical="center"/>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8" xfId="0" applyFont="1" applyBorder="1" applyAlignment="1">
      <alignment horizontal="center" vertical="center" wrapText="1"/>
    </xf>
    <xf numFmtId="0" fontId="8" fillId="3" borderId="6" xfId="0" applyFont="1" applyFill="1" applyBorder="1" applyAlignment="1">
      <alignment horizontal="left" vertical="center" wrapText="1"/>
    </xf>
    <xf numFmtId="0" fontId="8" fillId="0" borderId="1" xfId="0" applyFont="1" applyBorder="1" applyAlignment="1">
      <alignment horizontal="left" vertical="center" wrapText="1"/>
    </xf>
    <xf numFmtId="0" fontId="7" fillId="0" borderId="1" xfId="0" quotePrefix="1" applyFont="1" applyBorder="1" applyAlignment="1">
      <alignment horizontal="center" vertical="center" wrapTex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3" borderId="6" xfId="0" applyFont="1" applyFill="1" applyBorder="1" applyAlignment="1">
      <alignment horizontal="left" vertical="center" wrapText="1"/>
    </xf>
    <xf numFmtId="0" fontId="20" fillId="0" borderId="2" xfId="0" quotePrefix="1" applyFont="1" applyBorder="1" applyAlignment="1">
      <alignment horizontal="left" vertical="center" wrapText="1"/>
    </xf>
    <xf numFmtId="0" fontId="4" fillId="3" borderId="2" xfId="0" applyFont="1" applyFill="1" applyBorder="1" applyAlignment="1">
      <alignment horizontal="left" vertical="center" wrapText="1"/>
    </xf>
    <xf numFmtId="0" fontId="8" fillId="0" borderId="6" xfId="0" applyFont="1" applyBorder="1" applyAlignment="1">
      <alignment horizontal="left" vertical="center" wrapText="1"/>
    </xf>
    <xf numFmtId="0" fontId="14" fillId="2" borderId="1" xfId="0" applyFont="1" applyFill="1" applyBorder="1" applyAlignment="1">
      <alignment horizontal="center" vertical="center"/>
    </xf>
    <xf numFmtId="0" fontId="10" fillId="0" borderId="2" xfId="0" applyFont="1" applyBorder="1" applyAlignment="1">
      <alignment horizontal="left" vertical="center" wrapText="1"/>
    </xf>
    <xf numFmtId="0" fontId="10" fillId="0" borderId="6" xfId="0" applyFont="1" applyBorder="1" applyAlignment="1">
      <alignment horizontal="left" vertical="center" wrapText="1"/>
    </xf>
    <xf numFmtId="0" fontId="7" fillId="0" borderId="6" xfId="0" applyFont="1" applyBorder="1" applyAlignment="1">
      <alignment horizontal="left" vertical="center"/>
    </xf>
    <xf numFmtId="0" fontId="4" fillId="0" borderId="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4" fillId="0" borderId="2" xfId="0" quotePrefix="1" applyFont="1" applyBorder="1" applyAlignment="1">
      <alignment horizontal="left" vertical="center" wrapText="1"/>
    </xf>
    <xf numFmtId="0" fontId="10" fillId="0" borderId="2" xfId="0" quotePrefix="1" applyFont="1" applyBorder="1" applyAlignment="1">
      <alignment horizontal="left" vertical="center" wrapText="1"/>
    </xf>
    <xf numFmtId="0" fontId="10" fillId="0" borderId="7" xfId="0" applyFont="1" applyBorder="1" applyAlignment="1">
      <alignment horizontal="left" vertical="center" wrapText="1"/>
    </xf>
    <xf numFmtId="0" fontId="7" fillId="3" borderId="6" xfId="0" applyFont="1" applyFill="1" applyBorder="1" applyAlignment="1">
      <alignment horizontal="left" vertical="center" wrapText="1"/>
    </xf>
    <xf numFmtId="0" fontId="8" fillId="0" borderId="7" xfId="0" quotePrefix="1" applyFont="1" applyBorder="1" applyAlignment="1">
      <alignment horizontal="center" vertical="center" wrapText="1"/>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7" fillId="0" borderId="7" xfId="0" applyFont="1" applyBorder="1" applyAlignment="1">
      <alignment horizontal="left" vertical="center"/>
    </xf>
    <xf numFmtId="0" fontId="7" fillId="0" borderId="11" xfId="0" applyFont="1" applyBorder="1" applyAlignment="1">
      <alignment horizontal="left" vertical="center" wrapText="1"/>
    </xf>
    <xf numFmtId="0" fontId="7" fillId="0" borderId="9" xfId="0" applyFont="1" applyBorder="1" applyAlignment="1">
      <alignment horizontal="left" vertical="center"/>
    </xf>
    <xf numFmtId="0" fontId="8" fillId="3" borderId="2" xfId="0" quotePrefix="1" applyFont="1" applyFill="1" applyBorder="1" applyAlignment="1">
      <alignment horizontal="center" vertical="center"/>
    </xf>
    <xf numFmtId="0" fontId="7" fillId="0" borderId="9" xfId="0" applyFont="1" applyBorder="1" applyAlignment="1">
      <alignment horizontal="left" vertical="center" wrapText="1"/>
    </xf>
    <xf numFmtId="0" fontId="7" fillId="0" borderId="8" xfId="0" applyFont="1" applyBorder="1" applyAlignment="1">
      <alignment horizontal="left"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23" fillId="3" borderId="2" xfId="0" applyFont="1" applyFill="1" applyBorder="1" applyAlignment="1">
      <alignment horizontal="center" vertical="center"/>
    </xf>
    <xf numFmtId="0" fontId="23" fillId="3" borderId="7" xfId="0" applyFont="1" applyFill="1" applyBorder="1" applyAlignment="1">
      <alignment horizontal="center" vertical="center"/>
    </xf>
    <xf numFmtId="0" fontId="7" fillId="0" borderId="9" xfId="0" applyFont="1" applyBorder="1" applyAlignment="1">
      <alignment horizontal="center" vertical="center"/>
    </xf>
    <xf numFmtId="0" fontId="8" fillId="0" borderId="6" xfId="0" quotePrefix="1" applyFont="1" applyBorder="1" applyAlignment="1">
      <alignment horizontal="center" vertical="center" wrapText="1"/>
    </xf>
    <xf numFmtId="0" fontId="8" fillId="3" borderId="7" xfId="0" quotePrefix="1" applyFont="1" applyFill="1" applyBorder="1" applyAlignment="1">
      <alignment horizontal="center" vertical="center"/>
    </xf>
    <xf numFmtId="0" fontId="7" fillId="0" borderId="1" xfId="0" applyFont="1" applyBorder="1" applyAlignment="1">
      <alignment horizontal="left" vertical="center" wrapText="1"/>
    </xf>
    <xf numFmtId="0" fontId="7" fillId="0" borderId="3" xfId="0" applyFont="1" applyBorder="1" applyAlignment="1">
      <alignment horizontal="center" vertical="center"/>
    </xf>
    <xf numFmtId="0" fontId="7" fillId="0" borderId="7" xfId="0" quotePrefix="1" applyFont="1" applyBorder="1" applyAlignment="1">
      <alignment horizontal="left" vertical="center" wrapText="1"/>
    </xf>
    <xf numFmtId="0" fontId="7" fillId="0" borderId="6" xfId="0" quotePrefix="1" applyFont="1" applyBorder="1" applyAlignment="1">
      <alignment horizontal="left" vertical="center" wrapText="1"/>
    </xf>
    <xf numFmtId="0" fontId="1" fillId="8" borderId="11" xfId="0" applyFont="1" applyFill="1" applyBorder="1" applyAlignment="1">
      <alignment horizontal="center" vertical="center" wrapText="1"/>
    </xf>
    <xf numFmtId="0" fontId="1" fillId="8" borderId="13" xfId="0" applyFont="1" applyFill="1" applyBorder="1" applyAlignment="1">
      <alignment horizontal="center" vertical="center" wrapText="1"/>
    </xf>
    <xf numFmtId="0" fontId="1" fillId="8" borderId="12" xfId="0" applyFont="1" applyFill="1" applyBorder="1" applyAlignment="1">
      <alignment horizontal="center" vertical="center" wrapText="1"/>
    </xf>
    <xf numFmtId="0" fontId="3" fillId="0" borderId="4" xfId="0" applyFont="1" applyBorder="1" applyAlignment="1">
      <alignment horizontal="center" vertical="center" wrapText="1"/>
    </xf>
    <xf numFmtId="0" fontId="8" fillId="0" borderId="12" xfId="0" quotePrefix="1" applyFont="1" applyBorder="1" applyAlignment="1">
      <alignment horizontal="center" vertical="center" wrapText="1"/>
    </xf>
    <xf numFmtId="0" fontId="8" fillId="0" borderId="1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0" xfId="0" applyFont="1" applyAlignment="1">
      <alignment horizontal="center" vertical="center" wrapText="1"/>
    </xf>
    <xf numFmtId="0" fontId="8" fillId="3" borderId="2"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7" fillId="0" borderId="3" xfId="0" applyFont="1" applyBorder="1" applyAlignment="1">
      <alignment horizontal="left" vertical="center" wrapText="1"/>
    </xf>
    <xf numFmtId="0" fontId="7" fillId="0" borderId="3" xfId="0" applyFont="1" applyBorder="1" applyAlignment="1">
      <alignment horizontal="left" vertical="center"/>
    </xf>
    <xf numFmtId="0" fontId="9" fillId="0" borderId="2" xfId="0" applyFont="1" applyBorder="1" applyAlignment="1">
      <alignment horizontal="left" vertical="center"/>
    </xf>
    <xf numFmtId="0" fontId="9" fillId="0" borderId="7" xfId="0" applyFont="1" applyBorder="1" applyAlignment="1">
      <alignment horizontal="left" vertical="center"/>
    </xf>
    <xf numFmtId="0" fontId="8" fillId="0" borderId="2" xfId="0" applyFont="1" applyBorder="1" applyAlignment="1">
      <alignment horizontal="center" vertical="center"/>
    </xf>
    <xf numFmtId="0" fontId="8" fillId="3" borderId="2" xfId="0" quotePrefix="1" applyFont="1" applyFill="1" applyBorder="1" applyAlignment="1">
      <alignment horizontal="center" vertical="center" wrapText="1"/>
    </xf>
    <xf numFmtId="0" fontId="8" fillId="3" borderId="1" xfId="0" quotePrefix="1" applyFont="1" applyFill="1" applyBorder="1" applyAlignment="1">
      <alignment horizontal="center" vertical="center" wrapText="1"/>
    </xf>
    <xf numFmtId="0" fontId="8" fillId="3" borderId="6" xfId="0" quotePrefix="1" applyFont="1" applyFill="1" applyBorder="1" applyAlignment="1">
      <alignment horizontal="center" vertical="center"/>
    </xf>
    <xf numFmtId="0" fontId="8" fillId="3" borderId="7" xfId="0" quotePrefix="1" applyFont="1" applyFill="1" applyBorder="1" applyAlignment="1">
      <alignment horizontal="center" vertical="center" wrapText="1"/>
    </xf>
    <xf numFmtId="0" fontId="8" fillId="3" borderId="6" xfId="0" quotePrefix="1" applyFont="1" applyFill="1" applyBorder="1" applyAlignment="1">
      <alignment horizontal="center" vertical="center" wrapText="1"/>
    </xf>
    <xf numFmtId="0" fontId="7" fillId="3" borderId="6" xfId="0" quotePrefix="1" applyFont="1" applyFill="1" applyBorder="1" applyAlignment="1">
      <alignment horizontal="center" vertical="center" wrapText="1"/>
    </xf>
    <xf numFmtId="0" fontId="16" fillId="3" borderId="1" xfId="0" applyFont="1" applyFill="1" applyBorder="1" applyAlignment="1">
      <alignment horizontal="center" vertical="center"/>
    </xf>
    <xf numFmtId="0" fontId="16" fillId="3" borderId="1" xfId="0" applyFont="1" applyFill="1" applyBorder="1" applyAlignment="1">
      <alignment horizontal="center" vertical="center" wrapText="1"/>
    </xf>
    <xf numFmtId="0" fontId="16" fillId="3" borderId="1" xfId="0" applyFont="1" applyFill="1" applyBorder="1" applyAlignment="1">
      <alignment horizontal="left" vertical="center" wrapText="1"/>
    </xf>
    <xf numFmtId="0" fontId="8" fillId="3" borderId="6" xfId="0" applyFont="1" applyFill="1" applyBorder="1" applyAlignment="1">
      <alignment horizontal="center" vertical="center" wrapText="1"/>
    </xf>
    <xf numFmtId="0" fontId="4" fillId="3" borderId="2" xfId="0" quotePrefix="1" applyFont="1" applyFill="1" applyBorder="1" applyAlignment="1">
      <alignment horizontal="center" vertical="center" wrapText="1"/>
    </xf>
    <xf numFmtId="0" fontId="4" fillId="3" borderId="7" xfId="0" quotePrefix="1" applyFont="1" applyFill="1" applyBorder="1" applyAlignment="1">
      <alignment horizontal="center" vertical="center" wrapText="1"/>
    </xf>
    <xf numFmtId="0" fontId="4" fillId="3" borderId="6" xfId="0" quotePrefix="1" applyFont="1" applyFill="1" applyBorder="1" applyAlignment="1">
      <alignment horizontal="center" vertical="center" wrapText="1"/>
    </xf>
    <xf numFmtId="0" fontId="7" fillId="3" borderId="7" xfId="0" quotePrefix="1" applyFont="1" applyFill="1" applyBorder="1" applyAlignment="1">
      <alignment horizontal="left" vertical="center" wrapText="1"/>
    </xf>
    <xf numFmtId="0" fontId="9" fillId="0" borderId="17" xfId="0" applyFont="1" applyBorder="1" applyAlignment="1">
      <alignment horizontal="center" vertical="center"/>
    </xf>
    <xf numFmtId="1" fontId="9" fillId="0" borderId="17" xfId="0" applyNumberFormat="1" applyFont="1" applyBorder="1" applyAlignment="1">
      <alignment horizontal="center" vertical="center"/>
    </xf>
    <xf numFmtId="1" fontId="9" fillId="0" borderId="7" xfId="0" applyNumberFormat="1" applyFont="1" applyBorder="1" applyAlignment="1">
      <alignment horizontal="center" vertical="center"/>
    </xf>
    <xf numFmtId="1" fontId="9" fillId="0" borderId="15" xfId="0" applyNumberFormat="1" applyFont="1" applyBorder="1" applyAlignment="1">
      <alignment horizontal="center" vertical="center"/>
    </xf>
    <xf numFmtId="2" fontId="9" fillId="0" borderId="17" xfId="0" applyNumberFormat="1" applyFont="1" applyBorder="1" applyAlignment="1">
      <alignment horizontal="center" vertical="center"/>
    </xf>
    <xf numFmtId="0" fontId="7" fillId="0" borderId="17" xfId="0" applyFont="1" applyBorder="1" applyAlignment="1">
      <alignment horizontal="center" vertical="center" wrapText="1"/>
    </xf>
    <xf numFmtId="0" fontId="7" fillId="0" borderId="17" xfId="0" quotePrefix="1" applyFont="1" applyBorder="1" applyAlignment="1">
      <alignment horizontal="center" vertical="center" wrapText="1"/>
    </xf>
    <xf numFmtId="0" fontId="9" fillId="0" borderId="1" xfId="0" applyFont="1" applyBorder="1" applyAlignment="1">
      <alignment horizontal="center" vertical="center"/>
    </xf>
    <xf numFmtId="0" fontId="24" fillId="13" borderId="2" xfId="0" applyFont="1" applyFill="1" applyBorder="1" applyAlignment="1">
      <alignment horizontal="center" vertical="center"/>
    </xf>
    <xf numFmtId="0" fontId="24" fillId="13" borderId="7" xfId="0" applyFont="1" applyFill="1" applyBorder="1" applyAlignment="1">
      <alignment horizontal="center" vertical="center"/>
    </xf>
    <xf numFmtId="0" fontId="24" fillId="13" borderId="6" xfId="0" applyFont="1" applyFill="1" applyBorder="1" applyAlignment="1">
      <alignment horizontal="center" vertical="center"/>
    </xf>
    <xf numFmtId="0" fontId="25" fillId="0" borderId="2" xfId="0" applyFont="1" applyBorder="1" applyAlignment="1">
      <alignment horizontal="center" vertical="center"/>
    </xf>
    <xf numFmtId="0" fontId="25" fillId="0" borderId="7" xfId="0" applyFont="1" applyBorder="1" applyAlignment="1">
      <alignment horizontal="center" vertical="center"/>
    </xf>
    <xf numFmtId="0" fontId="25" fillId="0" borderId="6" xfId="0" applyFont="1" applyBorder="1" applyAlignment="1">
      <alignment horizontal="center" vertical="center"/>
    </xf>
    <xf numFmtId="0" fontId="7" fillId="0" borderId="1" xfId="0" applyFont="1" applyBorder="1" applyAlignment="1">
      <alignment horizontal="center" vertical="center"/>
    </xf>
  </cellXfs>
  <cellStyles count="4">
    <cellStyle name="Normal 2" xfId="2" xr:uid="{5A4D57C0-0CF1-40E6-A6C2-E14EC4754101}"/>
    <cellStyle name="Normal 3" xfId="1" xr:uid="{5A78A123-E100-4883-ADD6-EF3D35898DAB}"/>
    <cellStyle name="Normale" xfId="0" builtinId="0"/>
    <cellStyle name="Normale 2" xfId="3" xr:uid="{4B2B69CA-6EA6-4EF7-95DE-07FF2A57C439}"/>
  </cellStyles>
  <dxfs count="84">
    <dxf>
      <fill>
        <patternFill>
          <bgColor theme="0" tint="-0.499984740745262"/>
        </patternFill>
      </fill>
    </dxf>
    <dxf>
      <fill>
        <patternFill>
          <bgColor rgb="FFFF3300"/>
        </patternFill>
      </fill>
    </dxf>
    <dxf>
      <fill>
        <patternFill>
          <bgColor theme="7" tint="0.59996337778862885"/>
        </patternFill>
      </fill>
    </dxf>
    <dxf>
      <fill>
        <patternFill>
          <bgColor theme="9" tint="0.59996337778862885"/>
        </patternFill>
      </fill>
    </dxf>
    <dxf>
      <fill>
        <patternFill>
          <bgColor theme="0" tint="-0.499984740745262"/>
        </patternFill>
      </fill>
    </dxf>
    <dxf>
      <fill>
        <patternFill>
          <bgColor rgb="FFFF3300"/>
        </patternFill>
      </fill>
    </dxf>
    <dxf>
      <fill>
        <patternFill>
          <bgColor theme="7" tint="0.59996337778862885"/>
        </patternFill>
      </fill>
    </dxf>
    <dxf>
      <fill>
        <patternFill>
          <bgColor theme="9" tint="0.59996337778862885"/>
        </patternFill>
      </fill>
    </dxf>
    <dxf>
      <fill>
        <patternFill>
          <bgColor theme="0" tint="-0.499984740745262"/>
        </patternFill>
      </fill>
    </dxf>
    <dxf>
      <fill>
        <patternFill>
          <bgColor rgb="FFFF3300"/>
        </patternFill>
      </fill>
    </dxf>
    <dxf>
      <fill>
        <patternFill>
          <bgColor theme="7" tint="0.59996337778862885"/>
        </patternFill>
      </fill>
    </dxf>
    <dxf>
      <fill>
        <patternFill>
          <bgColor theme="9" tint="0.59996337778862885"/>
        </patternFill>
      </fill>
    </dxf>
    <dxf>
      <fill>
        <patternFill>
          <bgColor rgb="FFFF3300"/>
        </patternFill>
      </fill>
    </dxf>
    <dxf>
      <fill>
        <patternFill>
          <bgColor theme="7" tint="0.59996337778862885"/>
        </patternFill>
      </fill>
    </dxf>
    <dxf>
      <fill>
        <patternFill>
          <bgColor theme="9" tint="0.59996337778862885"/>
        </patternFill>
      </fill>
    </dxf>
    <dxf>
      <fill>
        <patternFill>
          <bgColor theme="0" tint="-0.499984740745262"/>
        </patternFill>
      </fill>
    </dxf>
    <dxf>
      <fill>
        <patternFill>
          <bgColor theme="0" tint="-0.499984740745262"/>
        </patternFill>
      </fill>
    </dxf>
    <dxf>
      <fill>
        <patternFill>
          <bgColor rgb="FFFF3300"/>
        </patternFill>
      </fill>
    </dxf>
    <dxf>
      <fill>
        <patternFill>
          <bgColor theme="9" tint="0.59996337778862885"/>
        </patternFill>
      </fill>
    </dxf>
    <dxf>
      <fill>
        <patternFill>
          <bgColor theme="7" tint="0.59996337778862885"/>
        </patternFill>
      </fill>
    </dxf>
    <dxf>
      <fill>
        <patternFill>
          <bgColor theme="0" tint="-0.499984740745262"/>
        </patternFill>
      </fill>
    </dxf>
    <dxf>
      <fill>
        <patternFill>
          <bgColor rgb="FFFF3300"/>
        </patternFill>
      </fill>
    </dxf>
    <dxf>
      <fill>
        <patternFill>
          <bgColor theme="9" tint="0.59996337778862885"/>
        </patternFill>
      </fill>
    </dxf>
    <dxf>
      <fill>
        <patternFill>
          <bgColor theme="7" tint="0.59996337778862885"/>
        </patternFill>
      </fill>
    </dxf>
    <dxf>
      <fill>
        <patternFill>
          <bgColor theme="0" tint="-0.499984740745262"/>
        </patternFill>
      </fill>
    </dxf>
    <dxf>
      <fill>
        <patternFill>
          <bgColor theme="9" tint="0.59996337778862885"/>
        </patternFill>
      </fill>
    </dxf>
    <dxf>
      <fill>
        <patternFill>
          <bgColor theme="7" tint="0.59996337778862885"/>
        </patternFill>
      </fill>
    </dxf>
    <dxf>
      <fill>
        <patternFill>
          <bgColor rgb="FFFF3300"/>
        </patternFill>
      </fill>
    </dxf>
    <dxf>
      <fill>
        <patternFill>
          <bgColor theme="9" tint="0.59996337778862885"/>
        </patternFill>
      </fill>
    </dxf>
    <dxf>
      <fill>
        <patternFill>
          <bgColor theme="7" tint="0.59996337778862885"/>
        </patternFill>
      </fill>
    </dxf>
    <dxf>
      <fill>
        <patternFill>
          <bgColor rgb="FFFF3300"/>
        </patternFill>
      </fill>
    </dxf>
    <dxf>
      <fill>
        <patternFill>
          <bgColor theme="0" tint="-0.499984740745262"/>
        </patternFill>
      </fill>
    </dxf>
    <dxf>
      <fill>
        <patternFill>
          <bgColor theme="0" tint="-0.499984740745262"/>
        </patternFill>
      </fill>
    </dxf>
    <dxf>
      <fill>
        <patternFill>
          <bgColor theme="7" tint="0.59996337778862885"/>
        </patternFill>
      </fill>
    </dxf>
    <dxf>
      <fill>
        <patternFill>
          <bgColor rgb="FFFF3300"/>
        </patternFill>
      </fill>
    </dxf>
    <dxf>
      <fill>
        <patternFill>
          <bgColor theme="9" tint="0.59996337778862885"/>
        </patternFill>
      </fill>
    </dxf>
    <dxf>
      <fill>
        <patternFill>
          <bgColor rgb="FFFF3300"/>
        </patternFill>
      </fill>
    </dxf>
    <dxf>
      <fill>
        <patternFill>
          <bgColor theme="0" tint="-0.499984740745262"/>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0" tint="-0.499984740745262"/>
        </patternFill>
      </fill>
    </dxf>
    <dxf>
      <fill>
        <patternFill>
          <bgColor rgb="FFFF3300"/>
        </patternFill>
      </fill>
    </dxf>
    <dxf>
      <fill>
        <patternFill>
          <bgColor rgb="FFFF3300"/>
        </patternFill>
      </fill>
    </dxf>
    <dxf>
      <fill>
        <patternFill>
          <bgColor theme="9" tint="0.59996337778862885"/>
        </patternFill>
      </fill>
    </dxf>
    <dxf>
      <fill>
        <patternFill>
          <bgColor theme="7" tint="0.59996337778862885"/>
        </patternFill>
      </fill>
    </dxf>
    <dxf>
      <fill>
        <patternFill>
          <bgColor theme="0" tint="-0.499984740745262"/>
        </patternFill>
      </fill>
    </dxf>
    <dxf>
      <fill>
        <patternFill>
          <bgColor rgb="FFFF3300"/>
        </patternFill>
      </fill>
    </dxf>
    <dxf>
      <fill>
        <patternFill>
          <bgColor theme="0" tint="-0.499984740745262"/>
        </patternFill>
      </fill>
    </dxf>
    <dxf>
      <fill>
        <patternFill>
          <bgColor theme="9" tint="0.59996337778862885"/>
        </patternFill>
      </fill>
    </dxf>
    <dxf>
      <fill>
        <patternFill>
          <bgColor theme="7" tint="0.59996337778862885"/>
        </patternFill>
      </fill>
    </dxf>
    <dxf>
      <fill>
        <patternFill>
          <bgColor rgb="FFFF3300"/>
        </patternFill>
      </fill>
    </dxf>
    <dxf>
      <fill>
        <patternFill>
          <bgColor theme="0" tint="-0.499984740745262"/>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rgb="FFFF3300"/>
        </patternFill>
      </fill>
    </dxf>
    <dxf>
      <fill>
        <patternFill>
          <bgColor theme="0" tint="-0.499984740745262"/>
        </patternFill>
      </fill>
    </dxf>
    <dxf>
      <fill>
        <patternFill>
          <bgColor rgb="FFFF3300"/>
        </patternFill>
      </fill>
    </dxf>
    <dxf>
      <fill>
        <patternFill>
          <bgColor theme="0" tint="-0.499984740745262"/>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0" tint="-0.499984740745262"/>
        </patternFill>
      </fill>
    </dxf>
    <dxf>
      <fill>
        <patternFill>
          <bgColor rgb="FFFF3300"/>
        </patternFill>
      </fill>
    </dxf>
    <dxf>
      <fill>
        <patternFill>
          <bgColor theme="0" tint="-0.499984740745262"/>
        </patternFill>
      </fill>
    </dxf>
    <dxf>
      <fill>
        <patternFill>
          <bgColor rgb="FFFF3300"/>
        </patternFill>
      </fill>
    </dxf>
    <dxf>
      <fill>
        <patternFill>
          <bgColor theme="7" tint="0.59996337778862885"/>
        </patternFill>
      </fill>
    </dxf>
    <dxf>
      <fill>
        <patternFill>
          <bgColor theme="9" tint="0.59996337778862885"/>
        </patternFill>
      </fill>
    </dxf>
    <dxf>
      <fill>
        <patternFill>
          <bgColor theme="0" tint="-0.499984740745262"/>
        </patternFill>
      </fill>
    </dxf>
    <dxf>
      <fill>
        <patternFill>
          <bgColor rgb="FFFF3300"/>
        </patternFill>
      </fill>
    </dxf>
    <dxf>
      <fill>
        <patternFill>
          <bgColor theme="7" tint="0.59996337778862885"/>
        </patternFill>
      </fill>
    </dxf>
    <dxf>
      <fill>
        <patternFill>
          <bgColor theme="9" tint="0.59996337778862885"/>
        </patternFill>
      </fill>
    </dxf>
    <dxf>
      <fill>
        <patternFill>
          <bgColor rgb="FFFF3300"/>
        </patternFill>
      </fill>
    </dxf>
    <dxf>
      <fill>
        <patternFill>
          <bgColor theme="0" tint="-0.499984740745262"/>
        </patternFill>
      </fill>
    </dxf>
    <dxf>
      <fill>
        <patternFill>
          <bgColor theme="7" tint="0.59996337778862885"/>
        </patternFill>
      </fill>
    </dxf>
    <dxf>
      <fill>
        <patternFill>
          <bgColor theme="9" tint="0.59996337778862885"/>
        </patternFill>
      </fill>
    </dxf>
    <dxf>
      <fill>
        <patternFill>
          <bgColor theme="0" tint="-0.499984740745262"/>
        </patternFill>
      </fill>
    </dxf>
    <dxf>
      <fill>
        <patternFill>
          <bgColor theme="7" tint="0.59996337778862885"/>
        </patternFill>
      </fill>
    </dxf>
    <dxf>
      <fill>
        <patternFill>
          <bgColor theme="9" tint="0.59996337778862885"/>
        </patternFill>
      </fill>
    </dxf>
    <dxf>
      <fill>
        <patternFill>
          <bgColor rgb="FFFF33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5F52A-D81E-4399-A7AE-9A4AA4826A78}">
  <sheetPr>
    <pageSetUpPr fitToPage="1"/>
  </sheetPr>
  <dimension ref="A1:AN99"/>
  <sheetViews>
    <sheetView showGridLines="0" tabSelected="1" zoomScale="80" zoomScaleNormal="80" zoomScaleSheetLayoutView="50" workbookViewId="0">
      <pane ySplit="2" topLeftCell="A3" activePane="bottomLeft" state="frozen"/>
      <selection pane="bottomLeft" activeCell="AH33" sqref="AH33"/>
    </sheetView>
  </sheetViews>
  <sheetFormatPr defaultColWidth="8.85546875" defaultRowHeight="12" customHeight="1" outlineLevelCol="1" x14ac:dyDescent="0.2"/>
  <cols>
    <col min="1" max="1" width="8.85546875" style="5"/>
    <col min="2" max="2" width="19.7109375" style="7" customWidth="1"/>
    <col min="3" max="3" width="22.28515625" style="8" customWidth="1"/>
    <col min="4" max="4" width="38.7109375" style="8" customWidth="1"/>
    <col min="5" max="5" width="24.28515625" style="9" customWidth="1"/>
    <col min="6" max="14" width="9.28515625" style="10" hidden="1" customWidth="1"/>
    <col min="15" max="15" width="51.5703125" style="11" customWidth="1"/>
    <col min="16" max="16" width="22.140625" style="12" customWidth="1"/>
    <col min="17" max="17" width="16.85546875" style="12" customWidth="1"/>
    <col min="18" max="19" width="12.85546875" style="12" customWidth="1" outlineLevel="1"/>
    <col min="20" max="20" width="26" style="12" customWidth="1"/>
    <col min="21" max="23" width="23.42578125" style="12" hidden="1" customWidth="1" outlineLevel="1"/>
    <col min="24" max="24" width="23.42578125" style="12" customWidth="1" collapsed="1"/>
    <col min="25" max="25" width="21.28515625" style="11" customWidth="1"/>
    <col min="26" max="27" width="37.7109375" style="11" customWidth="1"/>
    <col min="28" max="29" width="15.85546875" style="10" hidden="1" customWidth="1"/>
    <col min="30" max="31" width="15.85546875" style="10" hidden="1" customWidth="1" outlineLevel="1"/>
    <col min="32" max="32" width="36.42578125" style="10" customWidth="1" collapsed="1"/>
    <col min="33" max="33" width="31.5703125" style="10" customWidth="1"/>
    <col min="34" max="34" width="40.85546875" style="13" customWidth="1"/>
    <col min="35" max="35" width="19.5703125" style="14" customWidth="1"/>
    <col min="36" max="36" width="22.5703125" style="52" customWidth="1"/>
    <col min="37" max="37" width="57.140625" style="15" customWidth="1"/>
    <col min="38" max="38" width="63" style="14" customWidth="1"/>
    <col min="39" max="39" width="20.7109375" style="6" customWidth="1"/>
    <col min="40" max="40" width="22" style="6" hidden="1" customWidth="1"/>
    <col min="41" max="16384" width="8.85546875" style="6"/>
  </cols>
  <sheetData>
    <row r="1" spans="1:40" s="1" customFormat="1" ht="31.5" customHeight="1" x14ac:dyDescent="0.2">
      <c r="A1" s="220" t="s">
        <v>0</v>
      </c>
      <c r="B1" s="149" t="s">
        <v>1</v>
      </c>
      <c r="C1" s="149" t="s">
        <v>2</v>
      </c>
      <c r="D1" s="227" t="s">
        <v>3</v>
      </c>
      <c r="E1" s="149" t="s">
        <v>4</v>
      </c>
      <c r="F1" s="229" t="s">
        <v>5</v>
      </c>
      <c r="G1" s="230"/>
      <c r="H1" s="230"/>
      <c r="I1" s="230"/>
      <c r="J1" s="230"/>
      <c r="K1" s="230"/>
      <c r="L1" s="230"/>
      <c r="M1" s="230"/>
      <c r="N1" s="231"/>
      <c r="O1" s="149" t="s">
        <v>6</v>
      </c>
      <c r="P1" s="160" t="s">
        <v>7</v>
      </c>
      <c r="Q1" s="161"/>
      <c r="R1" s="161"/>
      <c r="S1" s="161"/>
      <c r="T1" s="161"/>
      <c r="U1" s="161"/>
      <c r="V1" s="161"/>
      <c r="W1" s="161"/>
      <c r="X1" s="162"/>
      <c r="Y1" s="144" t="s">
        <v>8</v>
      </c>
      <c r="Z1" s="145"/>
      <c r="AA1" s="145"/>
      <c r="AB1" s="259" t="s">
        <v>9</v>
      </c>
      <c r="AC1" s="260"/>
      <c r="AD1" s="260"/>
      <c r="AE1" s="260"/>
      <c r="AF1" s="261"/>
      <c r="AG1" s="75"/>
      <c r="AH1" s="34"/>
      <c r="AI1" s="227" t="s">
        <v>10</v>
      </c>
      <c r="AJ1" s="262"/>
      <c r="AK1" s="262"/>
    </row>
    <row r="2" spans="1:40" s="3" customFormat="1" ht="95.45" customHeight="1" x14ac:dyDescent="0.25">
      <c r="A2" s="220"/>
      <c r="B2" s="149"/>
      <c r="C2" s="149"/>
      <c r="D2" s="228"/>
      <c r="E2" s="149"/>
      <c r="F2" s="2" t="s">
        <v>11</v>
      </c>
      <c r="G2" s="2" t="s">
        <v>12</v>
      </c>
      <c r="H2" s="2" t="s">
        <v>13</v>
      </c>
      <c r="I2" s="2" t="s">
        <v>14</v>
      </c>
      <c r="J2" s="2" t="s">
        <v>15</v>
      </c>
      <c r="K2" s="2" t="s">
        <v>16</v>
      </c>
      <c r="L2" s="2" t="s">
        <v>17</v>
      </c>
      <c r="M2" s="2" t="s">
        <v>18</v>
      </c>
      <c r="N2" s="2" t="s">
        <v>19</v>
      </c>
      <c r="O2" s="149"/>
      <c r="P2" s="21" t="s">
        <v>20</v>
      </c>
      <c r="Q2" s="21" t="s">
        <v>21</v>
      </c>
      <c r="R2" s="21" t="s">
        <v>22</v>
      </c>
      <c r="S2" s="21" t="s">
        <v>23</v>
      </c>
      <c r="T2" s="26" t="s">
        <v>24</v>
      </c>
      <c r="U2" s="150" t="s">
        <v>25</v>
      </c>
      <c r="V2" s="151"/>
      <c r="W2" s="25" t="s">
        <v>26</v>
      </c>
      <c r="X2" s="37" t="s">
        <v>27</v>
      </c>
      <c r="Y2" s="76" t="s">
        <v>28</v>
      </c>
      <c r="Z2" s="68" t="s">
        <v>29</v>
      </c>
      <c r="AA2" s="68" t="s">
        <v>30</v>
      </c>
      <c r="AB2" s="27" t="s">
        <v>20</v>
      </c>
      <c r="AC2" s="27" t="s">
        <v>21</v>
      </c>
      <c r="AD2" s="27" t="s">
        <v>22</v>
      </c>
      <c r="AE2" s="27" t="s">
        <v>23</v>
      </c>
      <c r="AF2" s="38" t="s">
        <v>31</v>
      </c>
      <c r="AG2" s="123" t="s">
        <v>32</v>
      </c>
      <c r="AH2" s="35" t="s">
        <v>33</v>
      </c>
      <c r="AI2" s="228"/>
      <c r="AJ2" s="16" t="s">
        <v>34</v>
      </c>
      <c r="AK2" s="16" t="s">
        <v>35</v>
      </c>
      <c r="AL2" s="16" t="s">
        <v>36</v>
      </c>
      <c r="AM2" s="103" t="s">
        <v>37</v>
      </c>
      <c r="AN2" s="112" t="s">
        <v>38</v>
      </c>
    </row>
    <row r="3" spans="1:40" s="5" customFormat="1" ht="46.5" customHeight="1" x14ac:dyDescent="0.25">
      <c r="A3" s="203">
        <v>1</v>
      </c>
      <c r="B3" s="201" t="s">
        <v>39</v>
      </c>
      <c r="C3" s="213" t="s">
        <v>40</v>
      </c>
      <c r="D3" s="171" t="s">
        <v>41</v>
      </c>
      <c r="E3" s="158" t="s">
        <v>42</v>
      </c>
      <c r="F3" s="163"/>
      <c r="G3" s="163" t="s">
        <v>43</v>
      </c>
      <c r="H3" s="163" t="s">
        <v>43</v>
      </c>
      <c r="I3" s="163"/>
      <c r="J3" s="163"/>
      <c r="K3" s="163"/>
      <c r="L3" s="163" t="s">
        <v>43</v>
      </c>
      <c r="M3" s="163"/>
      <c r="N3" s="163"/>
      <c r="O3" s="92" t="s">
        <v>44</v>
      </c>
      <c r="P3" s="4" t="s">
        <v>45</v>
      </c>
      <c r="Q3" s="4" t="s">
        <v>46</v>
      </c>
      <c r="R3" s="4">
        <f>IF(P3="Remota",1,IF(P3="Bassa",2,IF(P3="Media",3,IF(P3="Alta",4))))</f>
        <v>1</v>
      </c>
      <c r="S3" s="4">
        <f>IF(Q3="Lieve",1,IF(Q3="Medio",2,IF(Q3="Alto",3,IF(Q3="Critico",4))))</f>
        <v>3</v>
      </c>
      <c r="T3" s="4" t="str">
        <f>IF((AND((R3*S3)&gt;0,(R3*S3)&lt;3)),"BASSO",IF((R3*S3)&gt;=12,"MOLTO ELEVATO",IF(AND((R3*S3)&gt;=8,(R3*S3)&lt;12),"ELEVATO",IF((AND((R3*S3)&gt;=3,(R3*S3)&lt;8)),"MODERATO","N.A."))))</f>
        <v>MODERATO</v>
      </c>
      <c r="U3" s="23">
        <f>IF(T3="MODERATO",2,IF(T3="BASSO",1,IF(T3="ELEVATO",3,IF(T3="MOLTO ELEVATO",4))))</f>
        <v>2</v>
      </c>
      <c r="V3" s="23">
        <f t="shared" ref="V3:V33" si="0">VALUE(U3)</f>
        <v>2</v>
      </c>
      <c r="W3" s="146">
        <f>ROUND(AVERAGEA(U3:U5),0)</f>
        <v>2</v>
      </c>
      <c r="X3" s="139" t="str">
        <f>IF(W3=1,"BASSO",IF(W3=2,"MODERATO",IF(W3=3,"ELEVATO",IF(W3=4,"MOLTO ELEVATO"))))</f>
        <v>MODERATO</v>
      </c>
      <c r="Y3" s="158" t="s">
        <v>47</v>
      </c>
      <c r="Z3" s="225" t="s">
        <v>48</v>
      </c>
      <c r="AA3" s="137" t="s">
        <v>49</v>
      </c>
      <c r="AB3" s="271" t="s">
        <v>45</v>
      </c>
      <c r="AC3" s="271" t="s">
        <v>50</v>
      </c>
      <c r="AD3" s="139">
        <f>IF(AB3="Remota",1,IF(AB3="Bassa",2,IF(AB3="Media",3,IF(AB3="Alta",4))))</f>
        <v>1</v>
      </c>
      <c r="AE3" s="139">
        <f>IF(AC3="Lieve",1,IF(AC3="Medio",2,IF(AC3="Alto",3,IF(AC3="Critico",4))))</f>
        <v>2</v>
      </c>
      <c r="AF3" s="139" t="str">
        <f>IF((AND((AD3*AE3)&gt;0,(AD3*AE3)&lt;3)),"BASSO",IF((AD3*AE3)&gt;=12,"MOLTO ELEVATO",IF(AND((AD3*AE3)&gt;=8,(AD3*AE3)&lt;12),"ELEVATO",IF((AND((AD3*AE3)&gt;=3,(AD3*AE3)&lt;8)),"MODERATO","N.A."))))</f>
        <v>BASSO</v>
      </c>
      <c r="AG3" s="265" t="s">
        <v>51</v>
      </c>
      <c r="AH3" s="158" t="s">
        <v>52</v>
      </c>
      <c r="AI3" s="265" t="s">
        <v>51</v>
      </c>
      <c r="AJ3" s="267" t="s">
        <v>43</v>
      </c>
      <c r="AK3" s="263" t="s">
        <v>53</v>
      </c>
      <c r="AL3" s="225" t="s">
        <v>54</v>
      </c>
      <c r="AM3" s="129" t="s">
        <v>55</v>
      </c>
      <c r="AN3" s="129" t="s">
        <v>56</v>
      </c>
    </row>
    <row r="4" spans="1:40" s="5" customFormat="1" ht="37.15" customHeight="1" x14ac:dyDescent="0.25">
      <c r="A4" s="204"/>
      <c r="B4" s="202"/>
      <c r="C4" s="214"/>
      <c r="D4" s="156"/>
      <c r="E4" s="159"/>
      <c r="F4" s="168"/>
      <c r="G4" s="168"/>
      <c r="H4" s="168"/>
      <c r="I4" s="168"/>
      <c r="J4" s="168"/>
      <c r="K4" s="168"/>
      <c r="L4" s="168"/>
      <c r="M4" s="168"/>
      <c r="N4" s="168"/>
      <c r="O4" s="93" t="s">
        <v>57</v>
      </c>
      <c r="P4" s="4" t="s">
        <v>58</v>
      </c>
      <c r="Q4" s="4" t="s">
        <v>46</v>
      </c>
      <c r="R4" s="4">
        <f t="shared" ref="R4:R6" si="1">IF(P4="Remota",1,IF(P4="Bassa",2,IF(P4="Media",3,IF(P4="Alta",4))))</f>
        <v>2</v>
      </c>
      <c r="S4" s="4">
        <f>IF(Q4="Lieve",1,IF(Q4="Medio",2,IF(Q4="Alto",3,IF(Q4="Critico",4))))</f>
        <v>3</v>
      </c>
      <c r="T4" s="4" t="str">
        <f t="shared" ref="T4:T33" si="2">IF((AND((R4*S4)&gt;0,(R4*S4)&lt;3)),"BASSO",IF((R4*S4)&gt;=12,"MOLTO ELEVATO",IF(AND((R4*S4)&gt;=8,(R4*S4)&lt;12),"ELEVATO",IF((AND((R4*S4)&gt;=3,(R4*S4)&lt;8)),"MODERATO","N.A."))))</f>
        <v>MODERATO</v>
      </c>
      <c r="U4" s="22">
        <f t="shared" ref="U4:U33" si="3">IF(T4="MODERATO",2,IF(T4="BASSO",1,IF(T4="ELEVATO",3,IF(T4="MOLTO ELEVATO",4))))</f>
        <v>2</v>
      </c>
      <c r="V4" s="23">
        <f t="shared" si="0"/>
        <v>2</v>
      </c>
      <c r="W4" s="152"/>
      <c r="X4" s="140"/>
      <c r="Y4" s="159"/>
      <c r="Z4" s="138"/>
      <c r="AA4" s="138"/>
      <c r="AB4" s="272"/>
      <c r="AC4" s="272"/>
      <c r="AD4" s="140"/>
      <c r="AE4" s="140"/>
      <c r="AF4" s="140"/>
      <c r="AG4" s="266"/>
      <c r="AH4" s="159"/>
      <c r="AI4" s="266"/>
      <c r="AJ4" s="268"/>
      <c r="AK4" s="264"/>
      <c r="AL4" s="138"/>
      <c r="AM4" s="129"/>
      <c r="AN4" s="129"/>
    </row>
    <row r="5" spans="1:40" s="5" customFormat="1" ht="37.15" customHeight="1" x14ac:dyDescent="0.25">
      <c r="A5" s="204"/>
      <c r="B5" s="202"/>
      <c r="C5" s="214"/>
      <c r="D5" s="156"/>
      <c r="E5" s="159"/>
      <c r="F5" s="168"/>
      <c r="G5" s="168"/>
      <c r="H5" s="168"/>
      <c r="I5" s="168"/>
      <c r="J5" s="168"/>
      <c r="K5" s="168"/>
      <c r="L5" s="168"/>
      <c r="M5" s="167"/>
      <c r="N5" s="168"/>
      <c r="O5" s="93" t="s">
        <v>355</v>
      </c>
      <c r="P5" s="4" t="s">
        <v>58</v>
      </c>
      <c r="Q5" s="4" t="s">
        <v>50</v>
      </c>
      <c r="R5" s="4">
        <f t="shared" si="1"/>
        <v>2</v>
      </c>
      <c r="S5" s="4">
        <f t="shared" ref="S5:S6" si="4">IF(Q5="Lieve",1,IF(Q5="Medio",2,IF(Q5="Alto",3,IF(Q5="Critico",4))))</f>
        <v>2</v>
      </c>
      <c r="T5" s="4" t="str">
        <f t="shared" si="2"/>
        <v>MODERATO</v>
      </c>
      <c r="U5" s="22">
        <f>IF(T5="MODERATO",2,IF(T5="BASSO",1,IF(T5="ELEVATO",3,IF(T5="MOLTO ELEVATO",4))))</f>
        <v>2</v>
      </c>
      <c r="V5" s="23">
        <f t="shared" si="0"/>
        <v>2</v>
      </c>
      <c r="W5" s="152"/>
      <c r="X5" s="157"/>
      <c r="Y5" s="159"/>
      <c r="Z5" s="226"/>
      <c r="AA5" s="226"/>
      <c r="AB5" s="272"/>
      <c r="AC5" s="272"/>
      <c r="AD5" s="140"/>
      <c r="AE5" s="140"/>
      <c r="AF5" s="148"/>
      <c r="AG5" s="266"/>
      <c r="AH5" s="159"/>
      <c r="AI5" s="266"/>
      <c r="AJ5" s="268"/>
      <c r="AK5" s="264"/>
      <c r="AL5" s="138"/>
      <c r="AM5" s="129"/>
      <c r="AN5" s="129"/>
    </row>
    <row r="6" spans="1:40" s="5" customFormat="1" ht="98.45" customHeight="1" x14ac:dyDescent="0.25">
      <c r="A6" s="205"/>
      <c r="B6" s="224"/>
      <c r="C6" s="61" t="s">
        <v>59</v>
      </c>
      <c r="D6" s="18" t="s">
        <v>60</v>
      </c>
      <c r="E6" s="32" t="s">
        <v>42</v>
      </c>
      <c r="F6" s="40"/>
      <c r="G6" s="40" t="s">
        <v>43</v>
      </c>
      <c r="H6" s="40" t="s">
        <v>43</v>
      </c>
      <c r="I6" s="40"/>
      <c r="J6" s="40"/>
      <c r="K6" s="40"/>
      <c r="L6" s="40" t="s">
        <v>43</v>
      </c>
      <c r="M6" s="40" t="s">
        <v>43</v>
      </c>
      <c r="N6" s="40" t="s">
        <v>43</v>
      </c>
      <c r="O6" s="93" t="s">
        <v>61</v>
      </c>
      <c r="P6" s="4" t="s">
        <v>62</v>
      </c>
      <c r="Q6" s="4" t="s">
        <v>50</v>
      </c>
      <c r="R6" s="4">
        <f t="shared" si="1"/>
        <v>3</v>
      </c>
      <c r="S6" s="4">
        <f t="shared" si="4"/>
        <v>2</v>
      </c>
      <c r="T6" s="4" t="str">
        <f t="shared" si="2"/>
        <v>MODERATO</v>
      </c>
      <c r="U6" s="22">
        <f>IF(T6="MODERATO",2,IF(T6="BASSO",1,IF(T6="ELEVATO",3,IF(T6="MOLTO ELEVATO",4))))</f>
        <v>2</v>
      </c>
      <c r="V6" s="23">
        <f t="shared" si="0"/>
        <v>2</v>
      </c>
      <c r="W6" s="53">
        <f>ROUND(AVERAGEA(U6),0)</f>
        <v>2</v>
      </c>
      <c r="X6" s="79" t="str">
        <f>IF(W6=1,"BASSO",IF(W6=2,"MODERATO",IF(W6=3,"ELEVATO",IF(W6=4,"MOLTO ELEVATO"))))</f>
        <v>MODERATO</v>
      </c>
      <c r="Y6" s="32" t="s">
        <v>63</v>
      </c>
      <c r="Z6" s="33" t="s">
        <v>64</v>
      </c>
      <c r="AA6" s="69" t="s">
        <v>65</v>
      </c>
      <c r="AB6" s="55" t="s">
        <v>45</v>
      </c>
      <c r="AC6" s="55" t="s">
        <v>50</v>
      </c>
      <c r="AD6" s="4">
        <f>IF(AB6="Remota",1,IF(AB6="Bassa",2,IF(AB6="Media",3,IF(AB6="Alta",4))))</f>
        <v>1</v>
      </c>
      <c r="AE6" s="4">
        <f>IF(AC6="Lieve",1,IF(AC6="Medio",2,IF(AC6="Alto",3,IF(AC6="Critico",4))))</f>
        <v>2</v>
      </c>
      <c r="AF6" s="46" t="str">
        <f>IF((AND((AD6*AE6)&gt;0,(AD6*AE6)&lt;3)),"BASSO",IF((AD6*AE6)&gt;=12,"MOLTO ELEVATO",IF(AND((AD6*AE6)&gt;=8,(AD6*AE6)&lt;12),"ELEVATO",IF((AND((AD6*AE6)&gt;=3,(AD6*AE6)&lt;8)),"MODERATO","N.A."))))</f>
        <v>BASSO</v>
      </c>
      <c r="AG6" s="33" t="s">
        <v>51</v>
      </c>
      <c r="AH6" s="54" t="s">
        <v>52</v>
      </c>
      <c r="AI6" s="33" t="s">
        <v>51</v>
      </c>
      <c r="AJ6" s="57" t="s">
        <v>43</v>
      </c>
      <c r="AK6" s="114" t="s">
        <v>66</v>
      </c>
      <c r="AL6" s="51" t="s">
        <v>67</v>
      </c>
      <c r="AM6" s="30" t="s">
        <v>55</v>
      </c>
      <c r="AN6" s="20"/>
    </row>
    <row r="7" spans="1:40" ht="155.44999999999999" customHeight="1" x14ac:dyDescent="0.2">
      <c r="A7" s="203">
        <v>2</v>
      </c>
      <c r="B7" s="201" t="s">
        <v>68</v>
      </c>
      <c r="C7" s="213" t="s">
        <v>69</v>
      </c>
      <c r="D7" s="171" t="s">
        <v>70</v>
      </c>
      <c r="E7" s="189" t="s">
        <v>71</v>
      </c>
      <c r="F7" s="203"/>
      <c r="G7" s="163"/>
      <c r="H7" s="163" t="s">
        <v>43</v>
      </c>
      <c r="I7" s="163" t="s">
        <v>43</v>
      </c>
      <c r="J7" s="163"/>
      <c r="K7" s="163" t="s">
        <v>43</v>
      </c>
      <c r="L7" s="163"/>
      <c r="M7" s="163" t="s">
        <v>43</v>
      </c>
      <c r="N7" s="163" t="s">
        <v>43</v>
      </c>
      <c r="O7" s="124" t="s">
        <v>356</v>
      </c>
      <c r="P7" s="4" t="s">
        <v>45</v>
      </c>
      <c r="Q7" s="4" t="s">
        <v>72</v>
      </c>
      <c r="R7" s="4">
        <f t="shared" ref="R7:R33" si="5">IF(P7="Remota",1,IF(P7="Bassa",2,IF(P7="Media",3,IF(P7="Alta",4))))</f>
        <v>1</v>
      </c>
      <c r="S7" s="4">
        <f t="shared" ref="S7:S34" si="6">IF(Q7="Lieve",1,IF(Q7="Medio",2,IF(Q7="Alto",3,IF(Q7="Critico",4))))</f>
        <v>1</v>
      </c>
      <c r="T7" s="4" t="str">
        <f t="shared" si="2"/>
        <v>BASSO</v>
      </c>
      <c r="U7" s="22">
        <f t="shared" si="3"/>
        <v>1</v>
      </c>
      <c r="V7" s="23">
        <f t="shared" si="0"/>
        <v>1</v>
      </c>
      <c r="W7" s="146">
        <f>ROUND(AVERAGEA(U7:U8),0)</f>
        <v>1</v>
      </c>
      <c r="X7" s="140" t="str">
        <f t="shared" ref="X7:X33" si="7">IF(W7=1,"BASSO",IF(W7=2,"MODERATO",IF(W7=3,"ELEVATO",IF(W7=4,"MOLTO ELEVATO"))))</f>
        <v>BASSO</v>
      </c>
      <c r="Y7" s="187" t="s">
        <v>73</v>
      </c>
      <c r="Z7" s="155" t="s">
        <v>74</v>
      </c>
      <c r="AA7" s="163" t="s">
        <v>75</v>
      </c>
      <c r="AB7" s="139" t="s">
        <v>45</v>
      </c>
      <c r="AC7" s="139" t="s">
        <v>72</v>
      </c>
      <c r="AD7" s="139">
        <f>IF(AB7="Remota",1,IF(AB7="Bassa",2,IF(AB7="Media",3,IF(AB7="Alta",4))))</f>
        <v>1</v>
      </c>
      <c r="AE7" s="139">
        <f>IF(AC7="Lieve",1,IF(AC7="Medio",2,IF(AC7="Alto",3,IF(AC7="Critico",4))))</f>
        <v>1</v>
      </c>
      <c r="AF7" s="139" t="str">
        <f t="shared" ref="AF7:AF46" si="8">IF((AND((AD7*AE7)&gt;0,(AD7*AE7)&lt;3)),"BASSO",IF((AD7*AE7)&gt;=12,"MOLTO ELEVATO",IF(AND((AD7*AE7)&gt;=8,(AD7*AE7)&lt;12),"ELEVATO",IF((AND((AD7*AE7)&gt;=3,(AD7*AE7)&lt;8)),"MODERATO","N.A."))))</f>
        <v>BASSO</v>
      </c>
      <c r="AG7" s="225" t="s">
        <v>51</v>
      </c>
      <c r="AH7" s="243" t="s">
        <v>52</v>
      </c>
      <c r="AI7" s="225" t="s">
        <v>51</v>
      </c>
      <c r="AJ7" s="245" t="s">
        <v>76</v>
      </c>
      <c r="AK7" s="137" t="s">
        <v>77</v>
      </c>
      <c r="AL7" s="137" t="s">
        <v>78</v>
      </c>
      <c r="AM7" s="153" t="s">
        <v>55</v>
      </c>
      <c r="AN7" s="131"/>
    </row>
    <row r="8" spans="1:40" ht="87" customHeight="1" x14ac:dyDescent="0.2">
      <c r="A8" s="204"/>
      <c r="B8" s="202"/>
      <c r="C8" s="214"/>
      <c r="D8" s="156"/>
      <c r="E8" s="159"/>
      <c r="F8" s="204"/>
      <c r="G8" s="168"/>
      <c r="H8" s="168"/>
      <c r="I8" s="168"/>
      <c r="J8" s="168"/>
      <c r="K8" s="168"/>
      <c r="L8" s="168"/>
      <c r="M8" s="167"/>
      <c r="N8" s="168"/>
      <c r="O8" s="124" t="s">
        <v>357</v>
      </c>
      <c r="P8" s="4" t="s">
        <v>45</v>
      </c>
      <c r="Q8" s="4" t="s">
        <v>72</v>
      </c>
      <c r="R8" s="4">
        <f t="shared" si="5"/>
        <v>1</v>
      </c>
      <c r="S8" s="4">
        <f t="shared" si="6"/>
        <v>1</v>
      </c>
      <c r="T8" s="4" t="str">
        <f t="shared" si="2"/>
        <v>BASSO</v>
      </c>
      <c r="U8" s="22">
        <f t="shared" si="3"/>
        <v>1</v>
      </c>
      <c r="V8" s="23">
        <f t="shared" si="0"/>
        <v>1</v>
      </c>
      <c r="W8" s="152"/>
      <c r="X8" s="148"/>
      <c r="Y8" s="173"/>
      <c r="Z8" s="156"/>
      <c r="AA8" s="154"/>
      <c r="AB8" s="140"/>
      <c r="AC8" s="148"/>
      <c r="AD8" s="140"/>
      <c r="AE8" s="140"/>
      <c r="AF8" s="140"/>
      <c r="AG8" s="226"/>
      <c r="AH8" s="244"/>
      <c r="AI8" s="226"/>
      <c r="AJ8" s="193"/>
      <c r="AK8" s="240"/>
      <c r="AL8" s="240"/>
      <c r="AM8" s="154"/>
      <c r="AN8" s="132"/>
    </row>
    <row r="9" spans="1:40" ht="112.15" customHeight="1" x14ac:dyDescent="0.2">
      <c r="A9" s="204"/>
      <c r="B9" s="202"/>
      <c r="C9" s="213" t="s">
        <v>79</v>
      </c>
      <c r="D9" s="171" t="s">
        <v>80</v>
      </c>
      <c r="E9" s="189" t="s">
        <v>71</v>
      </c>
      <c r="F9" s="163"/>
      <c r="G9" s="163"/>
      <c r="H9" s="163" t="s">
        <v>43</v>
      </c>
      <c r="I9" s="163"/>
      <c r="J9" s="163"/>
      <c r="K9" s="163" t="s">
        <v>43</v>
      </c>
      <c r="L9" s="163"/>
      <c r="M9" s="163" t="s">
        <v>43</v>
      </c>
      <c r="N9" s="163"/>
      <c r="O9" s="93" t="s">
        <v>358</v>
      </c>
      <c r="P9" s="4" t="s">
        <v>58</v>
      </c>
      <c r="Q9" s="4" t="s">
        <v>50</v>
      </c>
      <c r="R9" s="4">
        <f t="shared" si="5"/>
        <v>2</v>
      </c>
      <c r="S9" s="4">
        <f t="shared" si="6"/>
        <v>2</v>
      </c>
      <c r="T9" s="4" t="str">
        <f t="shared" si="2"/>
        <v>MODERATO</v>
      </c>
      <c r="U9" s="22">
        <f t="shared" si="3"/>
        <v>2</v>
      </c>
      <c r="V9" s="23">
        <f t="shared" si="0"/>
        <v>2</v>
      </c>
      <c r="W9" s="146">
        <f>ROUND(AVERAGEA(U9:U13),0)</f>
        <v>2</v>
      </c>
      <c r="X9" s="139" t="str">
        <f t="shared" si="7"/>
        <v>MODERATO</v>
      </c>
      <c r="Y9" s="255" t="s">
        <v>73</v>
      </c>
      <c r="Z9" s="155" t="s">
        <v>81</v>
      </c>
      <c r="AA9" s="137" t="s">
        <v>82</v>
      </c>
      <c r="AB9" s="139" t="s">
        <v>45</v>
      </c>
      <c r="AC9" s="139" t="s">
        <v>50</v>
      </c>
      <c r="AD9" s="139">
        <f t="shared" ref="AD9:AD33" si="9">IF(AB9="Remota",1,IF(AB9="Bassa",2,IF(AB9="Media",3,IF(AB9="Alta",4))))</f>
        <v>1</v>
      </c>
      <c r="AE9" s="139">
        <f t="shared" ref="AE9:AE33" si="10">IF(AC9="Lieve",1,IF(AC9="Medio",2,IF(AC9="Alto",3,IF(AC9="Critico",4))))</f>
        <v>2</v>
      </c>
      <c r="AF9" s="139" t="str">
        <f t="shared" si="8"/>
        <v>BASSO</v>
      </c>
      <c r="AG9" s="206" t="s">
        <v>51</v>
      </c>
      <c r="AH9" s="269" t="s">
        <v>52</v>
      </c>
      <c r="AI9" s="142" t="s">
        <v>51</v>
      </c>
      <c r="AJ9" s="245" t="s">
        <v>76</v>
      </c>
      <c r="AK9" s="143" t="s">
        <v>83</v>
      </c>
      <c r="AL9" s="141" t="s">
        <v>84</v>
      </c>
      <c r="AM9" s="153" t="s">
        <v>85</v>
      </c>
      <c r="AN9" s="130"/>
    </row>
    <row r="10" spans="1:40" ht="112.15" customHeight="1" x14ac:dyDescent="0.2">
      <c r="A10" s="204"/>
      <c r="B10" s="202"/>
      <c r="C10" s="214"/>
      <c r="D10" s="156"/>
      <c r="E10" s="190"/>
      <c r="F10" s="168"/>
      <c r="G10" s="168"/>
      <c r="H10" s="168"/>
      <c r="I10" s="168"/>
      <c r="J10" s="168"/>
      <c r="K10" s="168"/>
      <c r="L10" s="168"/>
      <c r="M10" s="168"/>
      <c r="N10" s="168"/>
      <c r="O10" s="93" t="s">
        <v>359</v>
      </c>
      <c r="P10" s="4" t="s">
        <v>58</v>
      </c>
      <c r="Q10" s="4" t="s">
        <v>50</v>
      </c>
      <c r="R10" s="4">
        <f t="shared" si="5"/>
        <v>2</v>
      </c>
      <c r="S10" s="4">
        <f t="shared" si="6"/>
        <v>2</v>
      </c>
      <c r="T10" s="4" t="str">
        <f t="shared" si="2"/>
        <v>MODERATO</v>
      </c>
      <c r="U10" s="22">
        <f t="shared" si="3"/>
        <v>2</v>
      </c>
      <c r="V10" s="23">
        <f t="shared" si="0"/>
        <v>2</v>
      </c>
      <c r="W10" s="152"/>
      <c r="X10" s="140"/>
      <c r="Y10" s="255"/>
      <c r="Z10" s="156"/>
      <c r="AA10" s="138"/>
      <c r="AB10" s="140"/>
      <c r="AC10" s="140"/>
      <c r="AD10" s="140"/>
      <c r="AE10" s="140"/>
      <c r="AF10" s="140"/>
      <c r="AG10" s="206"/>
      <c r="AH10" s="269"/>
      <c r="AI10" s="142"/>
      <c r="AJ10" s="254"/>
      <c r="AK10" s="143"/>
      <c r="AL10" s="143"/>
      <c r="AM10" s="164"/>
      <c r="AN10" s="130"/>
    </row>
    <row r="11" spans="1:40" ht="112.15" customHeight="1" x14ac:dyDescent="0.2">
      <c r="A11" s="204"/>
      <c r="B11" s="202"/>
      <c r="C11" s="214"/>
      <c r="D11" s="156"/>
      <c r="E11" s="190"/>
      <c r="F11" s="168"/>
      <c r="G11" s="168"/>
      <c r="H11" s="168"/>
      <c r="I11" s="168"/>
      <c r="J11" s="168"/>
      <c r="K11" s="168"/>
      <c r="L11" s="168"/>
      <c r="M11" s="168"/>
      <c r="N11" s="168"/>
      <c r="O11" s="93" t="s">
        <v>360</v>
      </c>
      <c r="P11" s="4" t="s">
        <v>62</v>
      </c>
      <c r="Q11" s="4" t="s">
        <v>46</v>
      </c>
      <c r="R11" s="4">
        <f t="shared" si="5"/>
        <v>3</v>
      </c>
      <c r="S11" s="4">
        <f t="shared" si="6"/>
        <v>3</v>
      </c>
      <c r="T11" s="4" t="str">
        <f t="shared" si="2"/>
        <v>ELEVATO</v>
      </c>
      <c r="U11" s="22">
        <f t="shared" si="3"/>
        <v>3</v>
      </c>
      <c r="V11" s="23">
        <f t="shared" si="0"/>
        <v>3</v>
      </c>
      <c r="W11" s="152"/>
      <c r="X11" s="140"/>
      <c r="Y11" s="255"/>
      <c r="Z11" s="156"/>
      <c r="AA11" s="138"/>
      <c r="AB11" s="140"/>
      <c r="AC11" s="140"/>
      <c r="AD11" s="140"/>
      <c r="AE11" s="140"/>
      <c r="AF11" s="140"/>
      <c r="AG11" s="206"/>
      <c r="AH11" s="269"/>
      <c r="AI11" s="142"/>
      <c r="AJ11" s="254"/>
      <c r="AK11" s="143"/>
      <c r="AL11" s="143"/>
      <c r="AM11" s="164"/>
      <c r="AN11" s="130"/>
    </row>
    <row r="12" spans="1:40" ht="108.6" customHeight="1" x14ac:dyDescent="0.2">
      <c r="A12" s="204"/>
      <c r="B12" s="202"/>
      <c r="C12" s="214"/>
      <c r="D12" s="156"/>
      <c r="E12" s="159"/>
      <c r="F12" s="168"/>
      <c r="G12" s="168"/>
      <c r="H12" s="168"/>
      <c r="I12" s="168"/>
      <c r="J12" s="168"/>
      <c r="K12" s="168"/>
      <c r="L12" s="168"/>
      <c r="M12" s="168"/>
      <c r="N12" s="168"/>
      <c r="O12" s="93" t="s">
        <v>361</v>
      </c>
      <c r="P12" s="4" t="s">
        <v>58</v>
      </c>
      <c r="Q12" s="4" t="s">
        <v>50</v>
      </c>
      <c r="R12" s="4">
        <f t="shared" si="5"/>
        <v>2</v>
      </c>
      <c r="S12" s="4">
        <f t="shared" si="6"/>
        <v>2</v>
      </c>
      <c r="T12" s="4" t="str">
        <f t="shared" si="2"/>
        <v>MODERATO</v>
      </c>
      <c r="U12" s="22">
        <f t="shared" si="3"/>
        <v>2</v>
      </c>
      <c r="V12" s="23">
        <f t="shared" si="0"/>
        <v>2</v>
      </c>
      <c r="W12" s="152"/>
      <c r="X12" s="140"/>
      <c r="Y12" s="255"/>
      <c r="Z12" s="242"/>
      <c r="AA12" s="138"/>
      <c r="AB12" s="140"/>
      <c r="AC12" s="140"/>
      <c r="AD12" s="140"/>
      <c r="AE12" s="140"/>
      <c r="AF12" s="140"/>
      <c r="AG12" s="256"/>
      <c r="AH12" s="270"/>
      <c r="AI12" s="142"/>
      <c r="AJ12" s="193"/>
      <c r="AK12" s="142"/>
      <c r="AL12" s="142"/>
      <c r="AM12" s="164"/>
      <c r="AN12" s="130"/>
    </row>
    <row r="13" spans="1:40" ht="107.45" customHeight="1" x14ac:dyDescent="0.2">
      <c r="A13" s="204"/>
      <c r="B13" s="202"/>
      <c r="C13" s="215"/>
      <c r="D13" s="174"/>
      <c r="E13" s="219"/>
      <c r="F13" s="167"/>
      <c r="G13" s="167"/>
      <c r="H13" s="167"/>
      <c r="I13" s="167"/>
      <c r="J13" s="167"/>
      <c r="K13" s="167"/>
      <c r="L13" s="167"/>
      <c r="M13" s="167"/>
      <c r="N13" s="167"/>
      <c r="O13" s="93" t="s">
        <v>362</v>
      </c>
      <c r="P13" s="4" t="s">
        <v>58</v>
      </c>
      <c r="Q13" s="4" t="s">
        <v>50</v>
      </c>
      <c r="R13" s="4">
        <f t="shared" si="5"/>
        <v>2</v>
      </c>
      <c r="S13" s="4">
        <f t="shared" si="6"/>
        <v>2</v>
      </c>
      <c r="T13" s="4" t="str">
        <f t="shared" si="2"/>
        <v>MODERATO</v>
      </c>
      <c r="U13" s="22">
        <f t="shared" si="3"/>
        <v>2</v>
      </c>
      <c r="V13" s="23">
        <f t="shared" si="0"/>
        <v>2</v>
      </c>
      <c r="W13" s="147"/>
      <c r="X13" s="148"/>
      <c r="Y13" s="255"/>
      <c r="Z13" s="242"/>
      <c r="AA13" s="226"/>
      <c r="AB13" s="148"/>
      <c r="AC13" s="148"/>
      <c r="AD13" s="148"/>
      <c r="AE13" s="148"/>
      <c r="AF13" s="148"/>
      <c r="AG13" s="256"/>
      <c r="AH13" s="270"/>
      <c r="AI13" s="142"/>
      <c r="AJ13" s="193"/>
      <c r="AK13" s="142"/>
      <c r="AL13" s="142"/>
      <c r="AM13" s="154"/>
      <c r="AN13" s="130"/>
    </row>
    <row r="14" spans="1:40" ht="77.45" customHeight="1" x14ac:dyDescent="0.2">
      <c r="A14" s="204"/>
      <c r="B14" s="202"/>
      <c r="C14" s="213" t="s">
        <v>86</v>
      </c>
      <c r="D14" s="171" t="s">
        <v>87</v>
      </c>
      <c r="E14" s="189" t="s">
        <v>71</v>
      </c>
      <c r="F14" s="163" t="s">
        <v>43</v>
      </c>
      <c r="G14" s="163"/>
      <c r="H14" s="163" t="s">
        <v>43</v>
      </c>
      <c r="I14" s="163"/>
      <c r="J14" s="163"/>
      <c r="K14" s="163"/>
      <c r="L14" s="163" t="s">
        <v>43</v>
      </c>
      <c r="M14" s="163" t="s">
        <v>43</v>
      </c>
      <c r="N14" s="163" t="s">
        <v>43</v>
      </c>
      <c r="O14" s="93" t="s">
        <v>363</v>
      </c>
      <c r="P14" s="4" t="s">
        <v>58</v>
      </c>
      <c r="Q14" s="4" t="s">
        <v>50</v>
      </c>
      <c r="R14" s="4">
        <f t="shared" si="5"/>
        <v>2</v>
      </c>
      <c r="S14" s="4">
        <f t="shared" si="6"/>
        <v>2</v>
      </c>
      <c r="T14" s="4" t="str">
        <f>IF((AND((R14*S14)&gt;0,(R14*S14)&lt;3)),"BASSO",IF((R14*S14)&gt;=12,"MOLTO ELEVATO",IF(AND((R14*S14)&gt;=8,(R14*S14)&lt;12),"ELEVATO",IF((AND((R14*S14)&gt;=3,(R14*S14)&lt;8)),"MODERATO","N.A."))))</f>
        <v>MODERATO</v>
      </c>
      <c r="U14" s="22">
        <f t="shared" si="3"/>
        <v>2</v>
      </c>
      <c r="V14" s="23">
        <f t="shared" si="0"/>
        <v>2</v>
      </c>
      <c r="W14" s="146">
        <f>ROUND(AVERAGEA(U14:U16),0)</f>
        <v>2</v>
      </c>
      <c r="X14" s="139" t="str">
        <f>IF(W14=1,"BASSO",IF(W14=2,"MODERATO",IF(W14=3,"ELEVATO",IF(W14=4,"MOLTO ELEVATO"))))</f>
        <v>MODERATO</v>
      </c>
      <c r="Y14" s="155" t="s">
        <v>88</v>
      </c>
      <c r="Z14" s="171" t="s">
        <v>89</v>
      </c>
      <c r="AA14" s="153" t="s">
        <v>90</v>
      </c>
      <c r="AB14" s="139" t="s">
        <v>45</v>
      </c>
      <c r="AC14" s="139" t="s">
        <v>50</v>
      </c>
      <c r="AD14" s="139">
        <f t="shared" si="9"/>
        <v>1</v>
      </c>
      <c r="AE14" s="139">
        <f t="shared" si="10"/>
        <v>2</v>
      </c>
      <c r="AF14" s="139" t="str">
        <f t="shared" si="8"/>
        <v>BASSO</v>
      </c>
      <c r="AG14" s="207" t="s">
        <v>51</v>
      </c>
      <c r="AH14" s="171" t="s">
        <v>52</v>
      </c>
      <c r="AI14" s="273" t="s">
        <v>51</v>
      </c>
      <c r="AJ14" s="245" t="s">
        <v>76</v>
      </c>
      <c r="AK14" s="239" t="s">
        <v>83</v>
      </c>
      <c r="AL14" s="137" t="s">
        <v>91</v>
      </c>
      <c r="AM14" s="153" t="s">
        <v>85</v>
      </c>
      <c r="AN14" s="131"/>
    </row>
    <row r="15" spans="1:40" ht="77.45" customHeight="1" x14ac:dyDescent="0.2">
      <c r="A15" s="204"/>
      <c r="B15" s="202"/>
      <c r="C15" s="214"/>
      <c r="D15" s="156"/>
      <c r="E15" s="190"/>
      <c r="F15" s="168"/>
      <c r="G15" s="168"/>
      <c r="H15" s="168"/>
      <c r="I15" s="168"/>
      <c r="J15" s="168"/>
      <c r="K15" s="168"/>
      <c r="L15" s="168"/>
      <c r="M15" s="168"/>
      <c r="N15" s="168"/>
      <c r="O15" s="93" t="s">
        <v>360</v>
      </c>
      <c r="P15" s="4" t="s">
        <v>58</v>
      </c>
      <c r="Q15" s="4" t="s">
        <v>50</v>
      </c>
      <c r="R15" s="4">
        <f t="shared" ref="R15" si="11">IF(P15="Remota",1,IF(P15="Bassa",2,IF(P15="Media",3,IF(P15="Alta",4))))</f>
        <v>2</v>
      </c>
      <c r="S15" s="4">
        <f t="shared" ref="S15" si="12">IF(Q15="Lieve",1,IF(Q15="Medio",2,IF(Q15="Alto",3,IF(Q15="Critico",4))))</f>
        <v>2</v>
      </c>
      <c r="T15" s="4" t="str">
        <f>IF((AND((R15*S15)&gt;0,(R15*S15)&lt;3)),"BASSO",IF((R15*S15)&gt;=12,"MOLTO ELEVATO",IF(AND((R15*S15)&gt;=8,(R15*S15)&lt;12),"ELEVATO",IF((AND((R15*S15)&gt;=3,(R15*S15)&lt;8)),"MODERATO","N.A."))))</f>
        <v>MODERATO</v>
      </c>
      <c r="U15" s="22">
        <f t="shared" ref="U15" si="13">IF(T15="MODERATO",2,IF(T15="BASSO",1,IF(T15="ELEVATO",3,IF(T15="MOLTO ELEVATO",4))))</f>
        <v>2</v>
      </c>
      <c r="V15" s="23">
        <f t="shared" ref="V15" si="14">VALUE(U15)</f>
        <v>2</v>
      </c>
      <c r="W15" s="152"/>
      <c r="X15" s="140"/>
      <c r="Y15" s="257"/>
      <c r="Z15" s="156"/>
      <c r="AA15" s="164"/>
      <c r="AB15" s="140"/>
      <c r="AC15" s="140"/>
      <c r="AD15" s="140"/>
      <c r="AE15" s="140"/>
      <c r="AF15" s="140"/>
      <c r="AG15" s="208"/>
      <c r="AH15" s="156"/>
      <c r="AI15" s="240"/>
      <c r="AJ15" s="254"/>
      <c r="AK15" s="180"/>
      <c r="AL15" s="236"/>
      <c r="AM15" s="164"/>
      <c r="AN15" s="133"/>
    </row>
    <row r="16" spans="1:40" ht="80.45" customHeight="1" x14ac:dyDescent="0.2">
      <c r="A16" s="205"/>
      <c r="B16" s="202"/>
      <c r="C16" s="214"/>
      <c r="D16" s="156"/>
      <c r="E16" s="159"/>
      <c r="F16" s="168"/>
      <c r="G16" s="168"/>
      <c r="H16" s="168"/>
      <c r="I16" s="168"/>
      <c r="J16" s="168"/>
      <c r="K16" s="168"/>
      <c r="L16" s="168"/>
      <c r="M16" s="167"/>
      <c r="N16" s="168"/>
      <c r="O16" s="93" t="s">
        <v>364</v>
      </c>
      <c r="P16" s="4" t="s">
        <v>58</v>
      </c>
      <c r="Q16" s="4" t="s">
        <v>50</v>
      </c>
      <c r="R16" s="4">
        <f t="shared" si="5"/>
        <v>2</v>
      </c>
      <c r="S16" s="4">
        <f t="shared" si="6"/>
        <v>2</v>
      </c>
      <c r="T16" s="4" t="str">
        <f>IF((AND((R16*S16)&gt;0,(R16*S16)&lt;3)),"BASSO",IF((R16*S16)&gt;=12,"MOLTO ELEVATO",IF(AND((R16*S16)&gt;=8,(R16*S16)&lt;12),"ELEVATO",IF((AND((R16*S16)&gt;=3,(R16*S16)&lt;8)),"MODERATO","N.A."))))</f>
        <v>MODERATO</v>
      </c>
      <c r="U16" s="22">
        <f t="shared" si="3"/>
        <v>2</v>
      </c>
      <c r="V16" s="23">
        <f t="shared" si="0"/>
        <v>2</v>
      </c>
      <c r="W16" s="152"/>
      <c r="X16" s="140"/>
      <c r="Y16" s="242"/>
      <c r="Z16" s="242"/>
      <c r="AA16" s="154"/>
      <c r="AB16" s="140"/>
      <c r="AC16" s="140"/>
      <c r="AD16" s="140"/>
      <c r="AE16" s="140"/>
      <c r="AF16" s="140"/>
      <c r="AG16" s="252"/>
      <c r="AH16" s="174"/>
      <c r="AI16" s="240"/>
      <c r="AJ16" s="193"/>
      <c r="AK16" s="240"/>
      <c r="AL16" s="138"/>
      <c r="AM16" s="154"/>
      <c r="AN16" s="132"/>
    </row>
    <row r="17" spans="1:40" ht="58.15" customHeight="1" x14ac:dyDescent="0.2">
      <c r="A17" s="203">
        <v>3</v>
      </c>
      <c r="B17" s="201" t="s">
        <v>92</v>
      </c>
      <c r="C17" s="213" t="s">
        <v>93</v>
      </c>
      <c r="D17" s="158" t="s">
        <v>94</v>
      </c>
      <c r="E17" s="155" t="s">
        <v>71</v>
      </c>
      <c r="F17" s="163"/>
      <c r="G17" s="163" t="s">
        <v>43</v>
      </c>
      <c r="H17" s="163" t="s">
        <v>43</v>
      </c>
      <c r="I17" s="163" t="s">
        <v>43</v>
      </c>
      <c r="J17" s="163"/>
      <c r="K17" s="163"/>
      <c r="L17" s="163"/>
      <c r="M17" s="49"/>
      <c r="N17" s="163"/>
      <c r="O17" s="93" t="s">
        <v>365</v>
      </c>
      <c r="P17" s="4" t="s">
        <v>45</v>
      </c>
      <c r="Q17" s="4" t="s">
        <v>72</v>
      </c>
      <c r="R17" s="4">
        <f t="shared" si="5"/>
        <v>1</v>
      </c>
      <c r="S17" s="4">
        <f t="shared" si="6"/>
        <v>1</v>
      </c>
      <c r="T17" s="4" t="str">
        <f t="shared" si="2"/>
        <v>BASSO</v>
      </c>
      <c r="U17" s="22">
        <f t="shared" si="3"/>
        <v>1</v>
      </c>
      <c r="V17" s="23">
        <f t="shared" si="0"/>
        <v>1</v>
      </c>
      <c r="W17" s="146">
        <f>ROUND(AVERAGEA(U17:U18),0)</f>
        <v>1</v>
      </c>
      <c r="X17" s="139" t="str">
        <f>IF(W17=1,"BASSO",IF(W17=2,"MODERATO",IF(W17=3,"ELEVATO",IF(W17=4,"MOLTO ELEVATO"))))</f>
        <v>BASSO</v>
      </c>
      <c r="Y17" s="189" t="s">
        <v>95</v>
      </c>
      <c r="Z17" s="155" t="s">
        <v>96</v>
      </c>
      <c r="AA17" s="155" t="s">
        <v>97</v>
      </c>
      <c r="AB17" s="139" t="s">
        <v>45</v>
      </c>
      <c r="AC17" s="139" t="s">
        <v>72</v>
      </c>
      <c r="AD17" s="139">
        <f t="shared" si="9"/>
        <v>1</v>
      </c>
      <c r="AE17" s="139">
        <f t="shared" si="10"/>
        <v>1</v>
      </c>
      <c r="AF17" s="139" t="str">
        <f t="shared" si="8"/>
        <v>BASSO</v>
      </c>
      <c r="AG17" s="207" t="s">
        <v>51</v>
      </c>
      <c r="AH17" s="171" t="s">
        <v>52</v>
      </c>
      <c r="AI17" s="273" t="s">
        <v>51</v>
      </c>
      <c r="AJ17" s="267" t="s">
        <v>76</v>
      </c>
      <c r="AK17" s="137" t="s">
        <v>98</v>
      </c>
      <c r="AL17" s="141" t="s">
        <v>78</v>
      </c>
      <c r="AM17" s="153" t="s">
        <v>99</v>
      </c>
      <c r="AN17" s="129" t="s">
        <v>100</v>
      </c>
    </row>
    <row r="18" spans="1:40" ht="52.9" customHeight="1" x14ac:dyDescent="0.2">
      <c r="A18" s="204"/>
      <c r="B18" s="202"/>
      <c r="C18" s="214"/>
      <c r="D18" s="159"/>
      <c r="E18" s="156"/>
      <c r="F18" s="168"/>
      <c r="G18" s="168"/>
      <c r="H18" s="168"/>
      <c r="I18" s="168"/>
      <c r="J18" s="168"/>
      <c r="K18" s="168"/>
      <c r="L18" s="168"/>
      <c r="M18" s="74"/>
      <c r="N18" s="168"/>
      <c r="O18" s="93" t="s">
        <v>366</v>
      </c>
      <c r="P18" s="4" t="s">
        <v>45</v>
      </c>
      <c r="Q18" s="4" t="s">
        <v>72</v>
      </c>
      <c r="R18" s="4">
        <f t="shared" si="5"/>
        <v>1</v>
      </c>
      <c r="S18" s="4">
        <f t="shared" si="6"/>
        <v>1</v>
      </c>
      <c r="T18" s="4" t="str">
        <f t="shared" si="2"/>
        <v>BASSO</v>
      </c>
      <c r="U18" s="22">
        <f t="shared" si="3"/>
        <v>1</v>
      </c>
      <c r="V18" s="23">
        <f t="shared" si="0"/>
        <v>1</v>
      </c>
      <c r="W18" s="152"/>
      <c r="X18" s="140"/>
      <c r="Y18" s="159"/>
      <c r="Z18" s="156"/>
      <c r="AA18" s="156"/>
      <c r="AB18" s="140"/>
      <c r="AC18" s="140"/>
      <c r="AD18" s="140"/>
      <c r="AE18" s="140"/>
      <c r="AF18" s="140"/>
      <c r="AG18" s="252"/>
      <c r="AH18" s="174"/>
      <c r="AI18" s="240"/>
      <c r="AJ18" s="268"/>
      <c r="AK18" s="138"/>
      <c r="AL18" s="128"/>
      <c r="AM18" s="154"/>
      <c r="AN18" s="129"/>
    </row>
    <row r="19" spans="1:40" ht="132.6" customHeight="1" x14ac:dyDescent="0.2">
      <c r="A19" s="204"/>
      <c r="B19" s="202"/>
      <c r="C19" s="221" t="s">
        <v>101</v>
      </c>
      <c r="D19" s="171" t="s">
        <v>102</v>
      </c>
      <c r="E19" s="155" t="s">
        <v>71</v>
      </c>
      <c r="F19" s="153"/>
      <c r="G19" s="153" t="s">
        <v>43</v>
      </c>
      <c r="H19" s="129" t="s">
        <v>43</v>
      </c>
      <c r="I19" s="129"/>
      <c r="J19" s="212"/>
      <c r="K19" s="212" t="s">
        <v>43</v>
      </c>
      <c r="L19" s="212" t="s">
        <v>43</v>
      </c>
      <c r="M19" s="163" t="s">
        <v>43</v>
      </c>
      <c r="N19" s="129" t="s">
        <v>43</v>
      </c>
      <c r="O19" s="93" t="s">
        <v>367</v>
      </c>
      <c r="P19" s="4" t="s">
        <v>58</v>
      </c>
      <c r="Q19" s="4" t="s">
        <v>50</v>
      </c>
      <c r="R19" s="4">
        <f t="shared" si="5"/>
        <v>2</v>
      </c>
      <c r="S19" s="4">
        <f t="shared" si="6"/>
        <v>2</v>
      </c>
      <c r="T19" s="4" t="str">
        <f t="shared" si="2"/>
        <v>MODERATO</v>
      </c>
      <c r="U19" s="22">
        <f t="shared" si="3"/>
        <v>2</v>
      </c>
      <c r="V19" s="23">
        <f t="shared" si="0"/>
        <v>2</v>
      </c>
      <c r="W19" s="146">
        <f>ROUND(AVERAGEA(U19:U20),0)</f>
        <v>2</v>
      </c>
      <c r="X19" s="139" t="str">
        <f t="shared" si="7"/>
        <v>MODERATO</v>
      </c>
      <c r="Y19" s="155" t="s">
        <v>63</v>
      </c>
      <c r="Z19" s="155" t="s">
        <v>103</v>
      </c>
      <c r="AA19" s="163" t="s">
        <v>90</v>
      </c>
      <c r="AB19" s="139" t="s">
        <v>45</v>
      </c>
      <c r="AC19" s="139" t="s">
        <v>50</v>
      </c>
      <c r="AD19" s="139">
        <f t="shared" si="9"/>
        <v>1</v>
      </c>
      <c r="AE19" s="139">
        <f t="shared" si="10"/>
        <v>2</v>
      </c>
      <c r="AF19" s="139" t="str">
        <f t="shared" si="8"/>
        <v>BASSO</v>
      </c>
      <c r="AG19" s="207" t="s">
        <v>51</v>
      </c>
      <c r="AH19" s="171" t="s">
        <v>52</v>
      </c>
      <c r="AI19" s="273" t="s">
        <v>51</v>
      </c>
      <c r="AJ19" s="267" t="s">
        <v>76</v>
      </c>
      <c r="AK19" s="239" t="s">
        <v>83</v>
      </c>
      <c r="AL19" s="239" t="s">
        <v>104</v>
      </c>
      <c r="AM19" s="153" t="s">
        <v>105</v>
      </c>
      <c r="AN19" s="129" t="s">
        <v>106</v>
      </c>
    </row>
    <row r="20" spans="1:40" ht="144.6" customHeight="1" x14ac:dyDescent="0.2">
      <c r="A20" s="204"/>
      <c r="B20" s="202"/>
      <c r="C20" s="222"/>
      <c r="D20" s="174"/>
      <c r="E20" s="174"/>
      <c r="F20" s="154"/>
      <c r="G20" s="154"/>
      <c r="H20" s="129"/>
      <c r="I20" s="129"/>
      <c r="J20" s="212"/>
      <c r="K20" s="212"/>
      <c r="L20" s="212"/>
      <c r="M20" s="167"/>
      <c r="N20" s="129"/>
      <c r="O20" s="94" t="s">
        <v>370</v>
      </c>
      <c r="P20" s="4" t="s">
        <v>58</v>
      </c>
      <c r="Q20" s="4" t="s">
        <v>50</v>
      </c>
      <c r="R20" s="4">
        <f t="shared" si="5"/>
        <v>2</v>
      </c>
      <c r="S20" s="4">
        <f t="shared" si="6"/>
        <v>2</v>
      </c>
      <c r="T20" s="4" t="str">
        <f t="shared" si="2"/>
        <v>MODERATO</v>
      </c>
      <c r="U20" s="22">
        <f t="shared" si="3"/>
        <v>2</v>
      </c>
      <c r="V20" s="23">
        <f t="shared" si="0"/>
        <v>2</v>
      </c>
      <c r="W20" s="147"/>
      <c r="X20" s="148"/>
      <c r="Y20" s="258"/>
      <c r="Z20" s="223"/>
      <c r="AA20" s="167"/>
      <c r="AB20" s="148"/>
      <c r="AC20" s="148"/>
      <c r="AD20" s="148"/>
      <c r="AE20" s="148"/>
      <c r="AF20" s="148"/>
      <c r="AG20" s="252"/>
      <c r="AH20" s="174"/>
      <c r="AI20" s="241"/>
      <c r="AJ20" s="268"/>
      <c r="AK20" s="241"/>
      <c r="AL20" s="241"/>
      <c r="AM20" s="154"/>
      <c r="AN20" s="129"/>
    </row>
    <row r="21" spans="1:40" ht="54.6" customHeight="1" x14ac:dyDescent="0.2">
      <c r="A21" s="204"/>
      <c r="B21" s="202"/>
      <c r="C21" s="213" t="s">
        <v>107</v>
      </c>
      <c r="D21" s="171" t="s">
        <v>108</v>
      </c>
      <c r="E21" s="155" t="s">
        <v>71</v>
      </c>
      <c r="F21" s="153" t="s">
        <v>43</v>
      </c>
      <c r="G21" s="153" t="s">
        <v>43</v>
      </c>
      <c r="H21" s="153" t="s">
        <v>43</v>
      </c>
      <c r="I21" s="153" t="s">
        <v>43</v>
      </c>
      <c r="J21" s="153"/>
      <c r="K21" s="153" t="s">
        <v>43</v>
      </c>
      <c r="L21" s="153"/>
      <c r="M21" s="153" t="s">
        <v>43</v>
      </c>
      <c r="N21" s="153" t="s">
        <v>43</v>
      </c>
      <c r="O21" s="93" t="s">
        <v>369</v>
      </c>
      <c r="P21" s="4" t="s">
        <v>58</v>
      </c>
      <c r="Q21" s="4" t="s">
        <v>46</v>
      </c>
      <c r="R21" s="4">
        <f t="shared" si="5"/>
        <v>2</v>
      </c>
      <c r="S21" s="4">
        <f t="shared" si="6"/>
        <v>3</v>
      </c>
      <c r="T21" s="4" t="str">
        <f t="shared" si="2"/>
        <v>MODERATO</v>
      </c>
      <c r="U21" s="22">
        <f t="shared" si="3"/>
        <v>2</v>
      </c>
      <c r="V21" s="23">
        <f t="shared" si="0"/>
        <v>2</v>
      </c>
      <c r="W21" s="146">
        <f>ROUND(AVERAGEA(U21:U22),0)</f>
        <v>2</v>
      </c>
      <c r="X21" s="139" t="str">
        <f t="shared" si="7"/>
        <v>MODERATO</v>
      </c>
      <c r="Y21" s="155" t="s">
        <v>63</v>
      </c>
      <c r="Z21" s="171" t="s">
        <v>109</v>
      </c>
      <c r="AA21" s="163" t="s">
        <v>110</v>
      </c>
      <c r="AB21" s="139" t="s">
        <v>45</v>
      </c>
      <c r="AC21" s="139" t="s">
        <v>50</v>
      </c>
      <c r="AD21" s="139">
        <f t="shared" si="9"/>
        <v>1</v>
      </c>
      <c r="AE21" s="139">
        <f t="shared" si="10"/>
        <v>2</v>
      </c>
      <c r="AF21" s="139" t="str">
        <f t="shared" si="8"/>
        <v>BASSO</v>
      </c>
      <c r="AG21" s="207" t="s">
        <v>51</v>
      </c>
      <c r="AH21" s="243" t="s">
        <v>52</v>
      </c>
      <c r="AI21" s="225" t="s">
        <v>51</v>
      </c>
      <c r="AJ21" s="245" t="s">
        <v>76</v>
      </c>
      <c r="AK21" s="137" t="s">
        <v>111</v>
      </c>
      <c r="AL21" s="245" t="s">
        <v>112</v>
      </c>
      <c r="AM21" s="153" t="s">
        <v>113</v>
      </c>
      <c r="AN21" s="134"/>
    </row>
    <row r="22" spans="1:40" ht="58.15" customHeight="1" x14ac:dyDescent="0.2">
      <c r="A22" s="204"/>
      <c r="B22" s="202"/>
      <c r="C22" s="214"/>
      <c r="D22" s="156"/>
      <c r="E22" s="156"/>
      <c r="F22" s="164"/>
      <c r="G22" s="164"/>
      <c r="H22" s="164"/>
      <c r="I22" s="164"/>
      <c r="J22" s="164"/>
      <c r="K22" s="164"/>
      <c r="L22" s="164"/>
      <c r="M22" s="154"/>
      <c r="N22" s="164"/>
      <c r="O22" s="93" t="s">
        <v>368</v>
      </c>
      <c r="P22" s="4" t="s">
        <v>58</v>
      </c>
      <c r="Q22" s="4" t="s">
        <v>46</v>
      </c>
      <c r="R22" s="4">
        <f t="shared" si="5"/>
        <v>2</v>
      </c>
      <c r="S22" s="4">
        <f t="shared" si="6"/>
        <v>3</v>
      </c>
      <c r="T22" s="4" t="str">
        <f t="shared" si="2"/>
        <v>MODERATO</v>
      </c>
      <c r="U22" s="22">
        <f t="shared" si="3"/>
        <v>2</v>
      </c>
      <c r="V22" s="23">
        <f t="shared" si="0"/>
        <v>2</v>
      </c>
      <c r="W22" s="152"/>
      <c r="X22" s="140"/>
      <c r="Y22" s="156"/>
      <c r="Z22" s="156"/>
      <c r="AA22" s="154"/>
      <c r="AB22" s="140"/>
      <c r="AC22" s="140"/>
      <c r="AD22" s="140"/>
      <c r="AE22" s="140"/>
      <c r="AF22" s="140"/>
      <c r="AG22" s="252"/>
      <c r="AH22" s="246"/>
      <c r="AI22" s="138"/>
      <c r="AJ22" s="193"/>
      <c r="AK22" s="236"/>
      <c r="AL22" s="254"/>
      <c r="AM22" s="164"/>
      <c r="AN22" s="135"/>
    </row>
    <row r="23" spans="1:40" ht="129" customHeight="1" x14ac:dyDescent="0.2">
      <c r="A23" s="204"/>
      <c r="B23" s="202"/>
      <c r="C23" s="60" t="s">
        <v>114</v>
      </c>
      <c r="D23" s="28" t="s">
        <v>115</v>
      </c>
      <c r="E23" s="41" t="s">
        <v>71</v>
      </c>
      <c r="F23" s="29"/>
      <c r="G23" s="29" t="s">
        <v>43</v>
      </c>
      <c r="H23" s="29" t="s">
        <v>43</v>
      </c>
      <c r="I23" s="29"/>
      <c r="J23" s="29"/>
      <c r="K23" s="49" t="s">
        <v>43</v>
      </c>
      <c r="L23" s="49"/>
      <c r="M23" s="49" t="s">
        <v>43</v>
      </c>
      <c r="N23" s="49" t="s">
        <v>43</v>
      </c>
      <c r="O23" s="93" t="s">
        <v>370</v>
      </c>
      <c r="P23" s="4" t="s">
        <v>62</v>
      </c>
      <c r="Q23" s="4" t="s">
        <v>50</v>
      </c>
      <c r="R23" s="4">
        <f t="shared" si="5"/>
        <v>3</v>
      </c>
      <c r="S23" s="4">
        <f t="shared" si="6"/>
        <v>2</v>
      </c>
      <c r="T23" s="4" t="str">
        <f t="shared" si="2"/>
        <v>MODERATO</v>
      </c>
      <c r="U23" s="22">
        <f t="shared" si="3"/>
        <v>2</v>
      </c>
      <c r="V23" s="23">
        <f t="shared" si="0"/>
        <v>2</v>
      </c>
      <c r="W23" s="50">
        <f>ROUND(AVERAGEA(U23:U23),0)</f>
        <v>2</v>
      </c>
      <c r="X23" s="46" t="str">
        <f t="shared" si="7"/>
        <v>MODERATO</v>
      </c>
      <c r="Y23" s="41" t="s">
        <v>116</v>
      </c>
      <c r="Z23" s="31" t="s">
        <v>117</v>
      </c>
      <c r="AA23" s="45" t="s">
        <v>110</v>
      </c>
      <c r="AB23" s="46" t="s">
        <v>45</v>
      </c>
      <c r="AC23" s="46" t="s">
        <v>50</v>
      </c>
      <c r="AD23" s="46">
        <f t="shared" si="9"/>
        <v>1</v>
      </c>
      <c r="AE23" s="46">
        <f t="shared" si="10"/>
        <v>2</v>
      </c>
      <c r="AF23" s="46" t="str">
        <f t="shared" si="8"/>
        <v>BASSO</v>
      </c>
      <c r="AG23" s="108" t="s">
        <v>51</v>
      </c>
      <c r="AH23" s="47" t="s">
        <v>52</v>
      </c>
      <c r="AI23" s="33" t="s">
        <v>51</v>
      </c>
      <c r="AJ23" s="110" t="s">
        <v>76</v>
      </c>
      <c r="AK23" s="253"/>
      <c r="AL23" s="276"/>
      <c r="AM23" s="154"/>
      <c r="AN23" s="136"/>
    </row>
    <row r="24" spans="1:40" ht="76.900000000000006" customHeight="1" x14ac:dyDescent="0.2">
      <c r="A24" s="39">
        <v>4</v>
      </c>
      <c r="B24" s="58" t="s">
        <v>118</v>
      </c>
      <c r="C24" s="61" t="s">
        <v>119</v>
      </c>
      <c r="D24" s="36" t="s">
        <v>120</v>
      </c>
      <c r="E24" s="32" t="s">
        <v>121</v>
      </c>
      <c r="F24" s="30"/>
      <c r="G24" s="30" t="s">
        <v>43</v>
      </c>
      <c r="H24" s="30" t="s">
        <v>43</v>
      </c>
      <c r="I24" s="30"/>
      <c r="J24" s="30"/>
      <c r="K24" s="40" t="s">
        <v>43</v>
      </c>
      <c r="L24" s="40"/>
      <c r="M24" s="40" t="s">
        <v>43</v>
      </c>
      <c r="N24" s="40"/>
      <c r="O24" s="94" t="s">
        <v>371</v>
      </c>
      <c r="P24" s="4" t="s">
        <v>62</v>
      </c>
      <c r="Q24" s="4" t="s">
        <v>46</v>
      </c>
      <c r="R24" s="4">
        <f t="shared" si="5"/>
        <v>3</v>
      </c>
      <c r="S24" s="4">
        <f t="shared" si="6"/>
        <v>3</v>
      </c>
      <c r="T24" s="4" t="str">
        <f t="shared" si="2"/>
        <v>ELEVATO</v>
      </c>
      <c r="U24" s="22">
        <f t="shared" si="3"/>
        <v>3</v>
      </c>
      <c r="V24" s="23">
        <f t="shared" si="0"/>
        <v>3</v>
      </c>
      <c r="W24" s="50">
        <f>ROUND(AVERAGEA(U24:U24),0)</f>
        <v>3</v>
      </c>
      <c r="X24" s="46" t="str">
        <f t="shared" si="7"/>
        <v>ELEVATO</v>
      </c>
      <c r="Y24" s="32" t="s">
        <v>122</v>
      </c>
      <c r="Z24" s="125" t="s">
        <v>123</v>
      </c>
      <c r="AA24" s="71" t="s">
        <v>124</v>
      </c>
      <c r="AB24" s="4" t="s">
        <v>45</v>
      </c>
      <c r="AC24" s="4" t="s">
        <v>50</v>
      </c>
      <c r="AD24" s="46">
        <f t="shared" si="9"/>
        <v>1</v>
      </c>
      <c r="AE24" s="46">
        <f t="shared" si="10"/>
        <v>2</v>
      </c>
      <c r="AF24" s="46" t="str">
        <f t="shared" si="8"/>
        <v>BASSO</v>
      </c>
      <c r="AG24" s="108" t="s">
        <v>51</v>
      </c>
      <c r="AH24" s="47" t="s">
        <v>52</v>
      </c>
      <c r="AI24" s="33" t="s">
        <v>51</v>
      </c>
      <c r="AJ24" s="57" t="s">
        <v>76</v>
      </c>
      <c r="AK24" s="51" t="s">
        <v>125</v>
      </c>
      <c r="AL24" s="51" t="s">
        <v>126</v>
      </c>
      <c r="AM24" s="30" t="s">
        <v>125</v>
      </c>
      <c r="AN24" s="19"/>
    </row>
    <row r="25" spans="1:40" ht="97.5" customHeight="1" x14ac:dyDescent="0.2">
      <c r="A25" s="203">
        <v>5</v>
      </c>
      <c r="B25" s="201" t="s">
        <v>127</v>
      </c>
      <c r="C25" s="221" t="s">
        <v>128</v>
      </c>
      <c r="D25" s="171" t="s">
        <v>129</v>
      </c>
      <c r="E25" s="155" t="s">
        <v>71</v>
      </c>
      <c r="F25" s="153" t="s">
        <v>43</v>
      </c>
      <c r="G25" s="153" t="s">
        <v>43</v>
      </c>
      <c r="H25" s="129" t="s">
        <v>43</v>
      </c>
      <c r="I25" s="129"/>
      <c r="J25" s="212"/>
      <c r="K25" s="212" t="s">
        <v>43</v>
      </c>
      <c r="L25" s="212"/>
      <c r="M25" s="163" t="s">
        <v>43</v>
      </c>
      <c r="N25" s="129"/>
      <c r="O25" s="94" t="s">
        <v>372</v>
      </c>
      <c r="P25" s="4" t="s">
        <v>58</v>
      </c>
      <c r="Q25" s="4" t="s">
        <v>50</v>
      </c>
      <c r="R25" s="4">
        <f t="shared" ref="R25:R30" si="15">IF(P25="Remota",1,IF(P25="Bassa",2,IF(P25="Media",3,IF(P25="Alta",4))))</f>
        <v>2</v>
      </c>
      <c r="S25" s="4">
        <f t="shared" ref="S25:S30" si="16">IF(Q25="Lieve",1,IF(Q25="Medio",2,IF(Q25="Alto",3,IF(Q25="Critico",4))))</f>
        <v>2</v>
      </c>
      <c r="T25" s="4" t="str">
        <f t="shared" ref="T25:T30" si="17">IF((AND((R25*S25)&gt;0,(R25*S25)&lt;3)),"BASSO",IF((R25*S25)&gt;=12,"MOLTO ELEVATO",IF(AND((R25*S25)&gt;=8,(R25*S25)&lt;12),"ELEVATO",IF((AND((R25*S25)&gt;=3,(R25*S25)&lt;8)),"MODERATO","N.A."))))</f>
        <v>MODERATO</v>
      </c>
      <c r="U25" s="22">
        <f t="shared" ref="U25:U30" si="18">IF(T25="MODERATO",2,IF(T25="BASSO",1,IF(T25="ELEVATO",3,IF(T25="MOLTO ELEVATO",4))))</f>
        <v>2</v>
      </c>
      <c r="V25" s="23">
        <f t="shared" ref="V25:V28" si="19">VALUE(U25)</f>
        <v>2</v>
      </c>
      <c r="W25" s="146">
        <f>ROUND(AVERAGEA(U25:U26),0)</f>
        <v>2</v>
      </c>
      <c r="X25" s="139" t="str">
        <f t="shared" ref="X25" si="20">IF(W25=1,"BASSO",IF(W25=2,"MODERATO",IF(W25=3,"ELEVATO",IF(W25=4,"MOLTO ELEVATO"))))</f>
        <v>MODERATO</v>
      </c>
      <c r="Y25" s="155" t="s">
        <v>122</v>
      </c>
      <c r="Z25" s="155" t="s">
        <v>109</v>
      </c>
      <c r="AA25" s="137" t="s">
        <v>130</v>
      </c>
      <c r="AB25" s="139" t="s">
        <v>45</v>
      </c>
      <c r="AC25" s="139" t="s">
        <v>50</v>
      </c>
      <c r="AD25" s="139">
        <f t="shared" ref="AD25" si="21">IF(AB25="Remota",1,IF(AB25="Bassa",2,IF(AB25="Media",3,IF(AB25="Alta",4))))</f>
        <v>1</v>
      </c>
      <c r="AE25" s="139">
        <f t="shared" ref="AE25" si="22">IF(AC25="Lieve",1,IF(AC25="Medio",2,IF(AC25="Alto",3,IF(AC25="Critico",4))))</f>
        <v>2</v>
      </c>
      <c r="AF25" s="139" t="str">
        <f t="shared" ref="AF25" si="23">IF((AND((AD25*AE25)&gt;0,(AD25*AE25)&lt;3)),"BASSO",IF((AD25*AE25)&gt;=12,"MOLTO ELEVATO",IF(AND((AD25*AE25)&gt;=8,(AD25*AE25)&lt;12),"ELEVATO",IF((AND((AD25*AE25)&gt;=3,(AD25*AE25)&lt;8)),"MODERATO","N.A."))))</f>
        <v>BASSO</v>
      </c>
      <c r="AG25" s="207" t="s">
        <v>51</v>
      </c>
      <c r="AH25" s="269" t="s">
        <v>52</v>
      </c>
      <c r="AI25" s="273" t="s">
        <v>51</v>
      </c>
      <c r="AJ25" s="267" t="s">
        <v>76</v>
      </c>
      <c r="AK25" s="239" t="s">
        <v>131</v>
      </c>
      <c r="AL25" s="137" t="s">
        <v>132</v>
      </c>
      <c r="AM25" s="153" t="s">
        <v>55</v>
      </c>
      <c r="AN25" s="131"/>
    </row>
    <row r="26" spans="1:40" ht="76.5" customHeight="1" x14ac:dyDescent="0.2">
      <c r="A26" s="204"/>
      <c r="B26" s="202"/>
      <c r="C26" s="222"/>
      <c r="D26" s="174"/>
      <c r="E26" s="174"/>
      <c r="F26" s="154"/>
      <c r="G26" s="154"/>
      <c r="H26" s="129"/>
      <c r="I26" s="129"/>
      <c r="J26" s="212"/>
      <c r="K26" s="212"/>
      <c r="L26" s="212"/>
      <c r="M26" s="167"/>
      <c r="N26" s="129"/>
      <c r="O26" s="93" t="s">
        <v>373</v>
      </c>
      <c r="P26" s="4" t="s">
        <v>58</v>
      </c>
      <c r="Q26" s="4" t="s">
        <v>50</v>
      </c>
      <c r="R26" s="4">
        <f t="shared" si="15"/>
        <v>2</v>
      </c>
      <c r="S26" s="4">
        <f t="shared" si="16"/>
        <v>2</v>
      </c>
      <c r="T26" s="4" t="str">
        <f t="shared" si="17"/>
        <v>MODERATO</v>
      </c>
      <c r="U26" s="22">
        <f t="shared" si="18"/>
        <v>2</v>
      </c>
      <c r="V26" s="23">
        <f t="shared" si="19"/>
        <v>2</v>
      </c>
      <c r="W26" s="147"/>
      <c r="X26" s="148"/>
      <c r="Y26" s="258"/>
      <c r="Z26" s="223"/>
      <c r="AA26" s="253"/>
      <c r="AB26" s="148"/>
      <c r="AC26" s="148"/>
      <c r="AD26" s="148"/>
      <c r="AE26" s="148"/>
      <c r="AF26" s="148"/>
      <c r="AG26" s="252"/>
      <c r="AH26" s="269"/>
      <c r="AI26" s="241"/>
      <c r="AJ26" s="268"/>
      <c r="AK26" s="241"/>
      <c r="AL26" s="226"/>
      <c r="AM26" s="154"/>
      <c r="AN26" s="132"/>
    </row>
    <row r="27" spans="1:40" ht="54.6" customHeight="1" x14ac:dyDescent="0.2">
      <c r="A27" s="204"/>
      <c r="B27" s="202"/>
      <c r="C27" s="60" t="s">
        <v>133</v>
      </c>
      <c r="D27" s="28" t="s">
        <v>134</v>
      </c>
      <c r="E27" s="31" t="s">
        <v>71</v>
      </c>
      <c r="F27" s="29"/>
      <c r="G27" s="29" t="s">
        <v>43</v>
      </c>
      <c r="H27" s="29" t="s">
        <v>43</v>
      </c>
      <c r="I27" s="29"/>
      <c r="J27" s="29"/>
      <c r="K27" s="29" t="s">
        <v>43</v>
      </c>
      <c r="L27" s="29"/>
      <c r="M27" s="29" t="s">
        <v>43</v>
      </c>
      <c r="N27" s="29"/>
      <c r="O27" s="93" t="s">
        <v>374</v>
      </c>
      <c r="P27" s="4" t="s">
        <v>62</v>
      </c>
      <c r="Q27" s="4" t="s">
        <v>46</v>
      </c>
      <c r="R27" s="4">
        <f t="shared" si="15"/>
        <v>3</v>
      </c>
      <c r="S27" s="4">
        <f t="shared" si="16"/>
        <v>3</v>
      </c>
      <c r="T27" s="4" t="str">
        <f t="shared" si="17"/>
        <v>ELEVATO</v>
      </c>
      <c r="U27" s="22">
        <f t="shared" si="18"/>
        <v>3</v>
      </c>
      <c r="V27" s="23">
        <f t="shared" si="19"/>
        <v>3</v>
      </c>
      <c r="W27" s="50">
        <f>ROUND(AVERAGEA(U27:U27),0)</f>
        <v>3</v>
      </c>
      <c r="X27" s="46" t="str">
        <f t="shared" ref="X27:X28" si="24">IF(W27=1,"BASSO",IF(W27=2,"MODERATO",IF(W27=3,"ELEVATO",IF(W27=4,"MOLTO ELEVATO"))))</f>
        <v>ELEVATO</v>
      </c>
      <c r="Y27" s="31" t="s">
        <v>63</v>
      </c>
      <c r="Z27" s="28" t="s">
        <v>135</v>
      </c>
      <c r="AA27" s="117" t="s">
        <v>136</v>
      </c>
      <c r="AB27" s="46" t="s">
        <v>45</v>
      </c>
      <c r="AC27" s="46" t="s">
        <v>50</v>
      </c>
      <c r="AD27" s="46">
        <f t="shared" ref="AD27:AD28" si="25">IF(AB27="Remota",1,IF(AB27="Bassa",2,IF(AB27="Media",3,IF(AB27="Alta",4))))</f>
        <v>1</v>
      </c>
      <c r="AE27" s="46">
        <f t="shared" ref="AE27:AE28" si="26">IF(AC27="Lieve",1,IF(AC27="Medio",2,IF(AC27="Alto",3,IF(AC27="Critico",4))))</f>
        <v>2</v>
      </c>
      <c r="AF27" s="46" t="str">
        <f t="shared" ref="AF27:AF28" si="27">IF((AND((AD27*AE27)&gt;0,(AD27*AE27)&lt;3)),"BASSO",IF((AD27*AE27)&gt;=12,"MOLTO ELEVATO",IF(AND((AD27*AE27)&gt;=8,(AD27*AE27)&lt;12),"ELEVATO",IF((AND((AD27*AE27)&gt;=3,(AD27*AE27)&lt;8)),"MODERATO","N.A."))))</f>
        <v>BASSO</v>
      </c>
      <c r="AG27" s="30" t="s">
        <v>51</v>
      </c>
      <c r="AH27" s="18" t="s">
        <v>52</v>
      </c>
      <c r="AI27" s="33" t="s">
        <v>51</v>
      </c>
      <c r="AJ27" s="109" t="s">
        <v>76</v>
      </c>
      <c r="AK27" s="45" t="s">
        <v>111</v>
      </c>
      <c r="AL27" s="43" t="s">
        <v>137</v>
      </c>
      <c r="AM27" s="29" t="s">
        <v>55</v>
      </c>
      <c r="AN27" s="113"/>
    </row>
    <row r="28" spans="1:40" ht="58.15" customHeight="1" x14ac:dyDescent="0.2">
      <c r="A28" s="204"/>
      <c r="B28" s="202"/>
      <c r="C28" s="61" t="s">
        <v>138</v>
      </c>
      <c r="D28" s="18" t="s">
        <v>139</v>
      </c>
      <c r="E28" s="36" t="s">
        <v>71</v>
      </c>
      <c r="F28" s="30" t="s">
        <v>43</v>
      </c>
      <c r="G28" s="30" t="s">
        <v>43</v>
      </c>
      <c r="H28" s="30" t="s">
        <v>43</v>
      </c>
      <c r="I28" s="30"/>
      <c r="J28" s="30"/>
      <c r="K28" s="30"/>
      <c r="L28" s="30"/>
      <c r="M28" s="30" t="s">
        <v>43</v>
      </c>
      <c r="N28" s="30" t="s">
        <v>43</v>
      </c>
      <c r="O28" s="93" t="s">
        <v>375</v>
      </c>
      <c r="P28" s="4" t="s">
        <v>58</v>
      </c>
      <c r="Q28" s="4" t="s">
        <v>50</v>
      </c>
      <c r="R28" s="4">
        <f t="shared" si="15"/>
        <v>2</v>
      </c>
      <c r="S28" s="4">
        <f t="shared" si="16"/>
        <v>2</v>
      </c>
      <c r="T28" s="4" t="str">
        <f t="shared" si="17"/>
        <v>MODERATO</v>
      </c>
      <c r="U28" s="22">
        <f t="shared" si="18"/>
        <v>2</v>
      </c>
      <c r="V28" s="23">
        <f t="shared" si="19"/>
        <v>2</v>
      </c>
      <c r="W28" s="50">
        <f>ROUND(AVERAGEA(U28:U28),0)</f>
        <v>2</v>
      </c>
      <c r="X28" s="46" t="str">
        <f t="shared" si="24"/>
        <v>MODERATO</v>
      </c>
      <c r="Y28" s="31" t="s">
        <v>140</v>
      </c>
      <c r="Z28" s="18" t="s">
        <v>141</v>
      </c>
      <c r="AA28" s="30" t="s">
        <v>142</v>
      </c>
      <c r="AB28" s="46" t="s">
        <v>45</v>
      </c>
      <c r="AC28" s="46" t="s">
        <v>50</v>
      </c>
      <c r="AD28" s="46">
        <f t="shared" si="25"/>
        <v>1</v>
      </c>
      <c r="AE28" s="46">
        <f t="shared" si="26"/>
        <v>2</v>
      </c>
      <c r="AF28" s="46" t="str">
        <f t="shared" si="27"/>
        <v>BASSO</v>
      </c>
      <c r="AG28" s="30" t="s">
        <v>51</v>
      </c>
      <c r="AH28" s="18" t="s">
        <v>52</v>
      </c>
      <c r="AI28" s="33" t="s">
        <v>51</v>
      </c>
      <c r="AJ28" s="106" t="s">
        <v>76</v>
      </c>
      <c r="AK28" s="45" t="s">
        <v>111</v>
      </c>
      <c r="AL28" s="43" t="s">
        <v>137</v>
      </c>
      <c r="AM28" s="29" t="s">
        <v>55</v>
      </c>
      <c r="AN28" s="113"/>
    </row>
    <row r="29" spans="1:40" ht="79.900000000000006" customHeight="1" x14ac:dyDescent="0.2">
      <c r="A29" s="204"/>
      <c r="B29" s="202"/>
      <c r="C29" s="213" t="s">
        <v>143</v>
      </c>
      <c r="D29" s="171" t="s">
        <v>144</v>
      </c>
      <c r="E29" s="189" t="s">
        <v>71</v>
      </c>
      <c r="F29" s="153" t="s">
        <v>43</v>
      </c>
      <c r="G29" s="153" t="s">
        <v>43</v>
      </c>
      <c r="H29" s="153" t="s">
        <v>43</v>
      </c>
      <c r="I29" s="153"/>
      <c r="J29" s="153"/>
      <c r="K29" s="163"/>
      <c r="L29" s="163"/>
      <c r="M29" s="163" t="s">
        <v>43</v>
      </c>
      <c r="N29" s="163"/>
      <c r="O29" s="94" t="s">
        <v>372</v>
      </c>
      <c r="P29" s="4" t="s">
        <v>58</v>
      </c>
      <c r="Q29" s="4" t="s">
        <v>50</v>
      </c>
      <c r="R29" s="4">
        <f t="shared" si="15"/>
        <v>2</v>
      </c>
      <c r="S29" s="4">
        <f t="shared" si="16"/>
        <v>2</v>
      </c>
      <c r="T29" s="4" t="str">
        <f t="shared" si="17"/>
        <v>MODERATO</v>
      </c>
      <c r="U29" s="22">
        <f t="shared" si="18"/>
        <v>2</v>
      </c>
      <c r="V29" s="23">
        <f t="shared" ref="V29:V30" si="28">VALUE(U29)</f>
        <v>2</v>
      </c>
      <c r="W29" s="146">
        <f>ROUND(AVERAGEA(U29:U30),0)</f>
        <v>2</v>
      </c>
      <c r="X29" s="139" t="str">
        <f t="shared" ref="X29" si="29">IF(W29=1,"BASSO",IF(W29=2,"MODERATO",IF(W29=3,"ELEVATO",IF(W29=4,"MOLTO ELEVATO"))))</f>
        <v>MODERATO</v>
      </c>
      <c r="Y29" s="189" t="s">
        <v>63</v>
      </c>
      <c r="Z29" s="171" t="s">
        <v>145</v>
      </c>
      <c r="AA29" s="153" t="s">
        <v>146</v>
      </c>
      <c r="AB29" s="139" t="s">
        <v>45</v>
      </c>
      <c r="AC29" s="139" t="s">
        <v>50</v>
      </c>
      <c r="AD29" s="139">
        <f t="shared" ref="AD29" si="30">IF(AB29="Remota",1,IF(AB29="Bassa",2,IF(AB29="Media",3,IF(AB29="Alta",4))))</f>
        <v>1</v>
      </c>
      <c r="AE29" s="139">
        <f t="shared" ref="AE29" si="31">IF(AC29="Lieve",1,IF(AC29="Medio",2,IF(AC29="Alto",3,IF(AC29="Critico",4))))</f>
        <v>2</v>
      </c>
      <c r="AF29" s="139" t="str">
        <f t="shared" ref="AF29" si="32">IF((AND((AD29*AE29)&gt;0,(AD29*AE29)&lt;3)),"BASSO",IF((AD29*AE29)&gt;=12,"MOLTO ELEVATO",IF(AND((AD29*AE29)&gt;=8,(AD29*AE29)&lt;12),"ELEVATO",IF((AND((AD29*AE29)&gt;=3,(AD29*AE29)&lt;8)),"MODERATO","N.A."))))</f>
        <v>BASSO</v>
      </c>
      <c r="AG29" s="153" t="s">
        <v>51</v>
      </c>
      <c r="AH29" s="269" t="s">
        <v>52</v>
      </c>
      <c r="AI29" s="128" t="s">
        <v>51</v>
      </c>
      <c r="AJ29" s="275" t="s">
        <v>76</v>
      </c>
      <c r="AK29" s="274" t="s">
        <v>147</v>
      </c>
      <c r="AL29" s="137" t="s">
        <v>148</v>
      </c>
      <c r="AM29" s="153" t="s">
        <v>55</v>
      </c>
      <c r="AN29" s="129"/>
    </row>
    <row r="30" spans="1:40" ht="76.900000000000006" customHeight="1" x14ac:dyDescent="0.2">
      <c r="A30" s="205"/>
      <c r="B30" s="224"/>
      <c r="C30" s="214"/>
      <c r="D30" s="156"/>
      <c r="E30" s="159"/>
      <c r="F30" s="164"/>
      <c r="G30" s="164"/>
      <c r="H30" s="164"/>
      <c r="I30" s="164"/>
      <c r="J30" s="164"/>
      <c r="K30" s="168"/>
      <c r="L30" s="168"/>
      <c r="M30" s="167"/>
      <c r="N30" s="168"/>
      <c r="O30" s="94" t="s">
        <v>149</v>
      </c>
      <c r="P30" s="4" t="s">
        <v>58</v>
      </c>
      <c r="Q30" s="4" t="s">
        <v>50</v>
      </c>
      <c r="R30" s="4">
        <f t="shared" si="15"/>
        <v>2</v>
      </c>
      <c r="S30" s="4">
        <f t="shared" si="16"/>
        <v>2</v>
      </c>
      <c r="T30" s="4" t="str">
        <f t="shared" si="17"/>
        <v>MODERATO</v>
      </c>
      <c r="U30" s="22">
        <f t="shared" si="18"/>
        <v>2</v>
      </c>
      <c r="V30" s="23">
        <f t="shared" si="28"/>
        <v>2</v>
      </c>
      <c r="W30" s="152"/>
      <c r="X30" s="140"/>
      <c r="Y30" s="159"/>
      <c r="Z30" s="174"/>
      <c r="AA30" s="154"/>
      <c r="AB30" s="140"/>
      <c r="AC30" s="140"/>
      <c r="AD30" s="140"/>
      <c r="AE30" s="140"/>
      <c r="AF30" s="140"/>
      <c r="AG30" s="154"/>
      <c r="AH30" s="243"/>
      <c r="AI30" s="225"/>
      <c r="AJ30" s="267"/>
      <c r="AK30" s="268"/>
      <c r="AL30" s="138"/>
      <c r="AM30" s="154"/>
      <c r="AN30" s="129"/>
    </row>
    <row r="31" spans="1:40" ht="70.900000000000006" customHeight="1" x14ac:dyDescent="0.2">
      <c r="A31" s="203">
        <v>6</v>
      </c>
      <c r="B31" s="237" t="s">
        <v>150</v>
      </c>
      <c r="C31" s="62" t="s">
        <v>151</v>
      </c>
      <c r="D31" s="59" t="s">
        <v>152</v>
      </c>
      <c r="E31" s="41" t="s">
        <v>121</v>
      </c>
      <c r="F31" s="44" t="s">
        <v>43</v>
      </c>
      <c r="G31" s="29" t="s">
        <v>43</v>
      </c>
      <c r="H31" s="29"/>
      <c r="I31" s="29"/>
      <c r="J31" s="29" t="s">
        <v>43</v>
      </c>
      <c r="K31" s="44"/>
      <c r="L31" s="44"/>
      <c r="M31" s="44"/>
      <c r="N31" s="49" t="s">
        <v>43</v>
      </c>
      <c r="O31" s="93" t="s">
        <v>376</v>
      </c>
      <c r="P31" s="4" t="s">
        <v>58</v>
      </c>
      <c r="Q31" s="4" t="s">
        <v>153</v>
      </c>
      <c r="R31" s="4">
        <f t="shared" si="5"/>
        <v>2</v>
      </c>
      <c r="S31" s="4">
        <f t="shared" si="6"/>
        <v>4</v>
      </c>
      <c r="T31" s="4" t="str">
        <f t="shared" si="2"/>
        <v>ELEVATO</v>
      </c>
      <c r="U31" s="22">
        <f t="shared" si="3"/>
        <v>3</v>
      </c>
      <c r="V31" s="23">
        <f t="shared" si="0"/>
        <v>3</v>
      </c>
      <c r="W31" s="50">
        <f>ROUND(AVERAGEA(U31:U31),0)</f>
        <v>3</v>
      </c>
      <c r="X31" s="46" t="str">
        <f t="shared" si="7"/>
        <v>ELEVATO</v>
      </c>
      <c r="Y31" s="41" t="s">
        <v>63</v>
      </c>
      <c r="Z31" s="28" t="s">
        <v>154</v>
      </c>
      <c r="AA31" s="108" t="s">
        <v>155</v>
      </c>
      <c r="AB31" s="46" t="s">
        <v>45</v>
      </c>
      <c r="AC31" s="46" t="s">
        <v>50</v>
      </c>
      <c r="AD31" s="46">
        <f t="shared" si="9"/>
        <v>1</v>
      </c>
      <c r="AE31" s="46">
        <f t="shared" si="10"/>
        <v>2</v>
      </c>
      <c r="AF31" s="46" t="str">
        <f t="shared" si="8"/>
        <v>BASSO</v>
      </c>
      <c r="AG31" s="30" t="s">
        <v>51</v>
      </c>
      <c r="AH31" s="48" t="s">
        <v>52</v>
      </c>
      <c r="AI31" s="33" t="s">
        <v>51</v>
      </c>
      <c r="AJ31" s="105" t="s">
        <v>43</v>
      </c>
      <c r="AK31" s="45" t="s">
        <v>156</v>
      </c>
      <c r="AL31" s="43" t="s">
        <v>157</v>
      </c>
      <c r="AM31" s="30" t="s">
        <v>158</v>
      </c>
      <c r="AN31" s="113"/>
    </row>
    <row r="32" spans="1:40" ht="106.15" customHeight="1" x14ac:dyDescent="0.2">
      <c r="A32" s="204"/>
      <c r="B32" s="238"/>
      <c r="C32" s="62" t="s">
        <v>159</v>
      </c>
      <c r="D32" s="31" t="s">
        <v>160</v>
      </c>
      <c r="E32" s="41" t="s">
        <v>161</v>
      </c>
      <c r="F32" s="49"/>
      <c r="G32" s="29" t="s">
        <v>43</v>
      </c>
      <c r="H32" s="29" t="s">
        <v>43</v>
      </c>
      <c r="I32" s="29"/>
      <c r="J32" s="29"/>
      <c r="K32" s="29"/>
      <c r="L32" s="29"/>
      <c r="M32" s="29"/>
      <c r="N32" s="49" t="s">
        <v>43</v>
      </c>
      <c r="O32" s="95" t="s">
        <v>162</v>
      </c>
      <c r="P32" s="4" t="s">
        <v>58</v>
      </c>
      <c r="Q32" s="4" t="s">
        <v>153</v>
      </c>
      <c r="R32" s="4">
        <f t="shared" si="5"/>
        <v>2</v>
      </c>
      <c r="S32" s="4">
        <f t="shared" si="6"/>
        <v>4</v>
      </c>
      <c r="T32" s="4" t="str">
        <f t="shared" si="2"/>
        <v>ELEVATO</v>
      </c>
      <c r="U32" s="22">
        <f t="shared" si="3"/>
        <v>3</v>
      </c>
      <c r="V32" s="23">
        <f t="shared" si="0"/>
        <v>3</v>
      </c>
      <c r="W32" s="50">
        <f>ROUND(AVERAGEA(U32:U32),0)</f>
        <v>3</v>
      </c>
      <c r="X32" s="46" t="str">
        <f t="shared" si="7"/>
        <v>ELEVATO</v>
      </c>
      <c r="Y32" s="28" t="s">
        <v>63</v>
      </c>
      <c r="Z32" s="28" t="s">
        <v>123</v>
      </c>
      <c r="AA32" s="48" t="s">
        <v>392</v>
      </c>
      <c r="AB32" s="46" t="s">
        <v>45</v>
      </c>
      <c r="AC32" s="46" t="s">
        <v>50</v>
      </c>
      <c r="AD32" s="46">
        <f t="shared" si="9"/>
        <v>1</v>
      </c>
      <c r="AE32" s="46">
        <f t="shared" si="10"/>
        <v>2</v>
      </c>
      <c r="AF32" s="46" t="str">
        <f t="shared" si="8"/>
        <v>BASSO</v>
      </c>
      <c r="AG32" s="30" t="s">
        <v>51</v>
      </c>
      <c r="AH32" s="48" t="s">
        <v>52</v>
      </c>
      <c r="AI32" s="33" t="s">
        <v>51</v>
      </c>
      <c r="AJ32" s="105" t="s">
        <v>43</v>
      </c>
      <c r="AK32" s="43" t="s">
        <v>163</v>
      </c>
      <c r="AL32" s="45" t="s">
        <v>164</v>
      </c>
      <c r="AM32" s="29" t="s">
        <v>165</v>
      </c>
      <c r="AN32" s="113"/>
    </row>
    <row r="33" spans="1:40" ht="78.75" customHeight="1" x14ac:dyDescent="0.2">
      <c r="A33" s="205"/>
      <c r="B33" s="238"/>
      <c r="C33" s="84" t="s">
        <v>394</v>
      </c>
      <c r="D33" s="85" t="s">
        <v>395</v>
      </c>
      <c r="E33" s="86" t="s">
        <v>166</v>
      </c>
      <c r="F33" s="88" t="s">
        <v>43</v>
      </c>
      <c r="G33" s="88" t="s">
        <v>43</v>
      </c>
      <c r="H33" s="88"/>
      <c r="I33" s="88"/>
      <c r="J33" s="88" t="s">
        <v>43</v>
      </c>
      <c r="K33" s="88"/>
      <c r="L33" s="88"/>
      <c r="M33" s="88"/>
      <c r="N33" s="89"/>
      <c r="O33" s="104" t="s">
        <v>377</v>
      </c>
      <c r="P33" s="90" t="s">
        <v>58</v>
      </c>
      <c r="Q33" s="90" t="s">
        <v>46</v>
      </c>
      <c r="R33" s="90">
        <f t="shared" si="5"/>
        <v>2</v>
      </c>
      <c r="S33" s="90">
        <f t="shared" si="6"/>
        <v>3</v>
      </c>
      <c r="T33" s="4" t="str">
        <f t="shared" si="2"/>
        <v>MODERATO</v>
      </c>
      <c r="U33" s="22">
        <f t="shared" si="3"/>
        <v>2</v>
      </c>
      <c r="V33" s="23">
        <f t="shared" si="0"/>
        <v>2</v>
      </c>
      <c r="W33" s="50">
        <f>ROUND(AVERAGEA(U33:U33),0)</f>
        <v>2</v>
      </c>
      <c r="X33" s="46" t="str">
        <f t="shared" si="7"/>
        <v>MODERATO</v>
      </c>
      <c r="Y33" s="82" t="s">
        <v>63</v>
      </c>
      <c r="Z33" s="83" t="s">
        <v>154</v>
      </c>
      <c r="AA33" s="80" t="s">
        <v>397</v>
      </c>
      <c r="AB33" s="91" t="s">
        <v>45</v>
      </c>
      <c r="AC33" s="91" t="s">
        <v>50</v>
      </c>
      <c r="AD33" s="91">
        <f t="shared" si="9"/>
        <v>1</v>
      </c>
      <c r="AE33" s="91">
        <f t="shared" si="10"/>
        <v>2</v>
      </c>
      <c r="AF33" s="46" t="str">
        <f t="shared" si="8"/>
        <v>BASSO</v>
      </c>
      <c r="AG33" s="82"/>
      <c r="AH33" s="100" t="s">
        <v>398</v>
      </c>
      <c r="AI33" s="101"/>
      <c r="AJ33" s="101"/>
      <c r="AK33" s="115" t="s">
        <v>167</v>
      </c>
      <c r="AL33" s="102" t="s">
        <v>168</v>
      </c>
      <c r="AM33" s="118" t="s">
        <v>169</v>
      </c>
      <c r="AN33" s="102"/>
    </row>
    <row r="34" spans="1:40" ht="51.6" customHeight="1" x14ac:dyDescent="0.2">
      <c r="A34" s="134">
        <v>7</v>
      </c>
      <c r="B34" s="201" t="s">
        <v>170</v>
      </c>
      <c r="C34" s="184" t="s">
        <v>171</v>
      </c>
      <c r="D34" s="172" t="s">
        <v>172</v>
      </c>
      <c r="E34" s="189" t="s">
        <v>173</v>
      </c>
      <c r="F34" s="153"/>
      <c r="G34" s="163" t="s">
        <v>43</v>
      </c>
      <c r="H34" s="153" t="s">
        <v>43</v>
      </c>
      <c r="I34" s="153"/>
      <c r="J34" s="153" t="s">
        <v>43</v>
      </c>
      <c r="K34" s="153"/>
      <c r="L34" s="163"/>
      <c r="M34" s="163" t="s">
        <v>43</v>
      </c>
      <c r="N34" s="163"/>
      <c r="O34" s="96" t="s">
        <v>174</v>
      </c>
      <c r="P34" s="4" t="s">
        <v>45</v>
      </c>
      <c r="Q34" s="4" t="s">
        <v>72</v>
      </c>
      <c r="R34" s="4">
        <f t="shared" ref="R34:R56" si="33">IF(P34="Remota",1,IF(P34="Bassa",2,IF(P34="Media",3,IF(P34="Alta",4))))</f>
        <v>1</v>
      </c>
      <c r="S34" s="4">
        <f t="shared" si="6"/>
        <v>1</v>
      </c>
      <c r="T34" s="4" t="str">
        <f t="shared" ref="T34:T56" si="34">IF((AND((R34*S34)&gt;0,(R34*S34)&lt;3)),"BASSO",IF((R34*S34)&gt;=12,"MOLTO ELEVATO",IF(AND((R34*S34)&gt;=8,(R34*S34)&lt;12),"ELEVATO",IF((AND((R34*S34)&gt;=3,(R34*S34)&lt;8)),"MODERATO","N.A."))))</f>
        <v>BASSO</v>
      </c>
      <c r="U34" s="22">
        <f t="shared" ref="U34:U56" si="35">IF(T34="MODERATO",2,IF(T34="BASSO",1,IF(T34="ELEVATO",3,IF(T34="MOLTO ELEVATO",4))))</f>
        <v>1</v>
      </c>
      <c r="V34" s="23">
        <f t="shared" ref="V34:V56" si="36">VALUE(U34)</f>
        <v>1</v>
      </c>
      <c r="W34" s="146">
        <f>ROUND(AVERAGEA(U34:U37),0)</f>
        <v>1</v>
      </c>
      <c r="X34" s="139" t="str">
        <f t="shared" ref="X34:X56" si="37">IF(W34=1,"BASSO",IF(W34=2,"MODERATO",IF(W34=3,"ELEVATO",IF(W34=4,"MOLTO ELEVATO"))))</f>
        <v>BASSO</v>
      </c>
      <c r="Y34" s="171" t="s">
        <v>175</v>
      </c>
      <c r="Z34" s="171" t="s">
        <v>176</v>
      </c>
      <c r="AA34" s="163" t="s">
        <v>177</v>
      </c>
      <c r="AB34" s="139" t="s">
        <v>45</v>
      </c>
      <c r="AC34" s="139" t="s">
        <v>50</v>
      </c>
      <c r="AD34" s="139">
        <f t="shared" ref="AD34:AD56" si="38">IF(AB34="Remota",1,IF(AB34="Bassa",2,IF(AB34="Media",3,IF(AB34="Alta",4))))</f>
        <v>1</v>
      </c>
      <c r="AE34" s="139">
        <f t="shared" ref="AE34:AE56" si="39">IF(AC34="Lieve",1,IF(AC34="Medio",2,IF(AC34="Alto",3,IF(AC34="Critico",4))))</f>
        <v>2</v>
      </c>
      <c r="AF34" s="139" t="str">
        <f t="shared" si="8"/>
        <v>BASSO</v>
      </c>
      <c r="AG34" s="206" t="s">
        <v>51</v>
      </c>
      <c r="AH34" s="269" t="s">
        <v>52</v>
      </c>
      <c r="AI34" s="142" t="s">
        <v>51</v>
      </c>
      <c r="AJ34" s="195" t="s">
        <v>43</v>
      </c>
      <c r="AK34" s="143" t="s">
        <v>178</v>
      </c>
      <c r="AL34" s="141" t="s">
        <v>179</v>
      </c>
      <c r="AM34" s="225" t="s">
        <v>180</v>
      </c>
      <c r="AN34" s="129" t="s">
        <v>181</v>
      </c>
    </row>
    <row r="35" spans="1:40" ht="58.15" customHeight="1" x14ac:dyDescent="0.2">
      <c r="A35" s="135"/>
      <c r="B35" s="202"/>
      <c r="C35" s="200"/>
      <c r="D35" s="173"/>
      <c r="E35" s="159"/>
      <c r="F35" s="164"/>
      <c r="G35" s="168"/>
      <c r="H35" s="164"/>
      <c r="I35" s="164"/>
      <c r="J35" s="164"/>
      <c r="K35" s="164"/>
      <c r="L35" s="168"/>
      <c r="M35" s="168"/>
      <c r="N35" s="168"/>
      <c r="O35" s="94" t="s">
        <v>182</v>
      </c>
      <c r="P35" s="4" t="s">
        <v>45</v>
      </c>
      <c r="Q35" s="4" t="s">
        <v>50</v>
      </c>
      <c r="R35" s="4">
        <f t="shared" si="33"/>
        <v>1</v>
      </c>
      <c r="S35" s="4">
        <f t="shared" ref="S35:S57" si="40">IF(Q35="Lieve",1,IF(Q35="Medio",2,IF(Q35="Alto",3,IF(Q35="Critico",4))))</f>
        <v>2</v>
      </c>
      <c r="T35" s="4" t="str">
        <f t="shared" si="34"/>
        <v>BASSO</v>
      </c>
      <c r="U35" s="22">
        <f t="shared" si="35"/>
        <v>1</v>
      </c>
      <c r="V35" s="23">
        <f t="shared" si="36"/>
        <v>1</v>
      </c>
      <c r="W35" s="152"/>
      <c r="X35" s="140"/>
      <c r="Y35" s="156"/>
      <c r="Z35" s="156"/>
      <c r="AA35" s="164"/>
      <c r="AB35" s="140"/>
      <c r="AC35" s="140"/>
      <c r="AD35" s="140"/>
      <c r="AE35" s="140"/>
      <c r="AF35" s="140"/>
      <c r="AG35" s="206"/>
      <c r="AH35" s="269"/>
      <c r="AI35" s="142"/>
      <c r="AJ35" s="196"/>
      <c r="AK35" s="142"/>
      <c r="AL35" s="128"/>
      <c r="AM35" s="138"/>
      <c r="AN35" s="129"/>
    </row>
    <row r="36" spans="1:40" ht="53.45" customHeight="1" x14ac:dyDescent="0.2">
      <c r="A36" s="135"/>
      <c r="B36" s="202"/>
      <c r="C36" s="200"/>
      <c r="D36" s="173"/>
      <c r="E36" s="159"/>
      <c r="F36" s="164"/>
      <c r="G36" s="168"/>
      <c r="H36" s="164"/>
      <c r="I36" s="164"/>
      <c r="J36" s="164"/>
      <c r="K36" s="164"/>
      <c r="L36" s="168"/>
      <c r="M36" s="168"/>
      <c r="N36" s="168"/>
      <c r="O36" s="93" t="s">
        <v>183</v>
      </c>
      <c r="P36" s="4" t="s">
        <v>58</v>
      </c>
      <c r="Q36" s="4" t="s">
        <v>72</v>
      </c>
      <c r="R36" s="4">
        <f t="shared" si="33"/>
        <v>2</v>
      </c>
      <c r="S36" s="4">
        <f t="shared" si="40"/>
        <v>1</v>
      </c>
      <c r="T36" s="4" t="str">
        <f t="shared" si="34"/>
        <v>BASSO</v>
      </c>
      <c r="U36" s="22">
        <f t="shared" si="35"/>
        <v>1</v>
      </c>
      <c r="V36" s="23">
        <f t="shared" si="36"/>
        <v>1</v>
      </c>
      <c r="W36" s="152"/>
      <c r="X36" s="140"/>
      <c r="Y36" s="156"/>
      <c r="Z36" s="156"/>
      <c r="AA36" s="164"/>
      <c r="AB36" s="140"/>
      <c r="AC36" s="140"/>
      <c r="AD36" s="140"/>
      <c r="AE36" s="140"/>
      <c r="AF36" s="140"/>
      <c r="AG36" s="206"/>
      <c r="AH36" s="269"/>
      <c r="AI36" s="142"/>
      <c r="AJ36" s="196"/>
      <c r="AK36" s="142"/>
      <c r="AL36" s="128"/>
      <c r="AM36" s="138"/>
      <c r="AN36" s="129"/>
    </row>
    <row r="37" spans="1:40" ht="57" customHeight="1" x14ac:dyDescent="0.2">
      <c r="A37" s="135"/>
      <c r="B37" s="202"/>
      <c r="C37" s="216"/>
      <c r="D37" s="235"/>
      <c r="E37" s="219"/>
      <c r="F37" s="154"/>
      <c r="G37" s="167"/>
      <c r="H37" s="154"/>
      <c r="I37" s="154"/>
      <c r="J37" s="154"/>
      <c r="K37" s="154"/>
      <c r="L37" s="167"/>
      <c r="M37" s="167"/>
      <c r="N37" s="167"/>
      <c r="O37" s="124" t="s">
        <v>184</v>
      </c>
      <c r="P37" s="4" t="s">
        <v>58</v>
      </c>
      <c r="Q37" s="4" t="s">
        <v>50</v>
      </c>
      <c r="R37" s="4">
        <f t="shared" si="33"/>
        <v>2</v>
      </c>
      <c r="S37" s="4">
        <f t="shared" si="40"/>
        <v>2</v>
      </c>
      <c r="T37" s="4" t="str">
        <f t="shared" si="34"/>
        <v>MODERATO</v>
      </c>
      <c r="U37" s="22">
        <f t="shared" si="35"/>
        <v>2</v>
      </c>
      <c r="V37" s="23">
        <f t="shared" si="36"/>
        <v>2</v>
      </c>
      <c r="W37" s="147"/>
      <c r="X37" s="148"/>
      <c r="Y37" s="174"/>
      <c r="Z37" s="174"/>
      <c r="AA37" s="154"/>
      <c r="AB37" s="148"/>
      <c r="AC37" s="148"/>
      <c r="AD37" s="148"/>
      <c r="AE37" s="148"/>
      <c r="AF37" s="148"/>
      <c r="AG37" s="206"/>
      <c r="AH37" s="269"/>
      <c r="AI37" s="142"/>
      <c r="AJ37" s="196"/>
      <c r="AK37" s="142"/>
      <c r="AL37" s="128"/>
      <c r="AM37" s="226"/>
      <c r="AN37" s="129"/>
    </row>
    <row r="38" spans="1:40" ht="93" customHeight="1" x14ac:dyDescent="0.2">
      <c r="A38" s="135"/>
      <c r="B38" s="202"/>
      <c r="C38" s="233" t="s">
        <v>185</v>
      </c>
      <c r="D38" s="189" t="s">
        <v>186</v>
      </c>
      <c r="E38" s="189" t="s">
        <v>187</v>
      </c>
      <c r="F38" s="225"/>
      <c r="G38" s="163" t="s">
        <v>43</v>
      </c>
      <c r="H38" s="153" t="s">
        <v>43</v>
      </c>
      <c r="I38" s="153"/>
      <c r="J38" s="153" t="s">
        <v>43</v>
      </c>
      <c r="K38" s="225"/>
      <c r="L38" s="137"/>
      <c r="M38" s="137"/>
      <c r="N38" s="163"/>
      <c r="O38" s="93" t="s">
        <v>188</v>
      </c>
      <c r="P38" s="4" t="s">
        <v>45</v>
      </c>
      <c r="Q38" s="4" t="s">
        <v>50</v>
      </c>
      <c r="R38" s="4">
        <f t="shared" si="33"/>
        <v>1</v>
      </c>
      <c r="S38" s="4">
        <f t="shared" si="40"/>
        <v>2</v>
      </c>
      <c r="T38" s="4" t="str">
        <f t="shared" si="34"/>
        <v>BASSO</v>
      </c>
      <c r="U38" s="22">
        <f t="shared" si="35"/>
        <v>1</v>
      </c>
      <c r="V38" s="23">
        <f t="shared" si="36"/>
        <v>1</v>
      </c>
      <c r="W38" s="146">
        <f>ROUND(AVERAGEA(U38:U41),0)</f>
        <v>1</v>
      </c>
      <c r="X38" s="139" t="str">
        <f t="shared" si="37"/>
        <v>BASSO</v>
      </c>
      <c r="Y38" s="171" t="s">
        <v>189</v>
      </c>
      <c r="Z38" s="171" t="s">
        <v>190</v>
      </c>
      <c r="AA38" s="153" t="s">
        <v>191</v>
      </c>
      <c r="AB38" s="139" t="s">
        <v>45</v>
      </c>
      <c r="AC38" s="139" t="s">
        <v>50</v>
      </c>
      <c r="AD38" s="139">
        <f t="shared" si="38"/>
        <v>1</v>
      </c>
      <c r="AE38" s="139">
        <f t="shared" si="39"/>
        <v>2</v>
      </c>
      <c r="AF38" s="139" t="str">
        <f t="shared" si="8"/>
        <v>BASSO</v>
      </c>
      <c r="AG38" s="206" t="s">
        <v>51</v>
      </c>
      <c r="AH38" s="243" t="s">
        <v>52</v>
      </c>
      <c r="AI38" s="225" t="s">
        <v>51</v>
      </c>
      <c r="AJ38" s="245" t="s">
        <v>43</v>
      </c>
      <c r="AK38" s="137" t="s">
        <v>192</v>
      </c>
      <c r="AL38" s="137" t="s">
        <v>193</v>
      </c>
      <c r="AM38" s="153" t="s">
        <v>55</v>
      </c>
      <c r="AN38" s="137"/>
    </row>
    <row r="39" spans="1:40" ht="89.45" customHeight="1" x14ac:dyDescent="0.2">
      <c r="A39" s="135"/>
      <c r="B39" s="202"/>
      <c r="C39" s="234"/>
      <c r="D39" s="159"/>
      <c r="E39" s="159"/>
      <c r="F39" s="138"/>
      <c r="G39" s="168"/>
      <c r="H39" s="164"/>
      <c r="I39" s="164"/>
      <c r="J39" s="164"/>
      <c r="K39" s="138"/>
      <c r="L39" s="236"/>
      <c r="M39" s="236"/>
      <c r="N39" s="168"/>
      <c r="O39" s="94" t="s">
        <v>194</v>
      </c>
      <c r="P39" s="4" t="s">
        <v>58</v>
      </c>
      <c r="Q39" s="4" t="s">
        <v>72</v>
      </c>
      <c r="R39" s="4">
        <f t="shared" si="33"/>
        <v>2</v>
      </c>
      <c r="S39" s="4">
        <f t="shared" si="40"/>
        <v>1</v>
      </c>
      <c r="T39" s="4" t="str">
        <f t="shared" si="34"/>
        <v>BASSO</v>
      </c>
      <c r="U39" s="22">
        <f t="shared" si="35"/>
        <v>1</v>
      </c>
      <c r="V39" s="23">
        <f t="shared" si="36"/>
        <v>1</v>
      </c>
      <c r="W39" s="152"/>
      <c r="X39" s="140"/>
      <c r="Y39" s="156"/>
      <c r="Z39" s="156"/>
      <c r="AA39" s="164"/>
      <c r="AB39" s="140"/>
      <c r="AC39" s="140"/>
      <c r="AD39" s="140"/>
      <c r="AE39" s="140"/>
      <c r="AF39" s="140"/>
      <c r="AG39" s="206"/>
      <c r="AH39" s="244"/>
      <c r="AI39" s="138"/>
      <c r="AJ39" s="193"/>
      <c r="AK39" s="236"/>
      <c r="AL39" s="138"/>
      <c r="AM39" s="164"/>
      <c r="AN39" s="138"/>
    </row>
    <row r="40" spans="1:40" ht="60.6" customHeight="1" x14ac:dyDescent="0.2">
      <c r="A40" s="135"/>
      <c r="B40" s="202"/>
      <c r="C40" s="234"/>
      <c r="D40" s="159"/>
      <c r="E40" s="159"/>
      <c r="F40" s="138"/>
      <c r="G40" s="168"/>
      <c r="H40" s="164"/>
      <c r="I40" s="164"/>
      <c r="J40" s="164"/>
      <c r="K40" s="138"/>
      <c r="L40" s="236"/>
      <c r="M40" s="236"/>
      <c r="N40" s="168"/>
      <c r="O40" s="93" t="s">
        <v>378</v>
      </c>
      <c r="P40" s="4" t="s">
        <v>45</v>
      </c>
      <c r="Q40" s="4" t="s">
        <v>50</v>
      </c>
      <c r="R40" s="4">
        <f t="shared" si="33"/>
        <v>1</v>
      </c>
      <c r="S40" s="4">
        <f t="shared" si="40"/>
        <v>2</v>
      </c>
      <c r="T40" s="4" t="str">
        <f t="shared" si="34"/>
        <v>BASSO</v>
      </c>
      <c r="U40" s="22">
        <f t="shared" si="35"/>
        <v>1</v>
      </c>
      <c r="V40" s="23">
        <f t="shared" si="36"/>
        <v>1</v>
      </c>
      <c r="W40" s="152"/>
      <c r="X40" s="140"/>
      <c r="Y40" s="156"/>
      <c r="Z40" s="156"/>
      <c r="AA40" s="164"/>
      <c r="AB40" s="140"/>
      <c r="AC40" s="140"/>
      <c r="AD40" s="140"/>
      <c r="AE40" s="140"/>
      <c r="AF40" s="140"/>
      <c r="AG40" s="206"/>
      <c r="AH40" s="244"/>
      <c r="AI40" s="138"/>
      <c r="AJ40" s="193"/>
      <c r="AK40" s="236"/>
      <c r="AL40" s="138"/>
      <c r="AM40" s="164"/>
      <c r="AN40" s="138"/>
    </row>
    <row r="41" spans="1:40" ht="90" customHeight="1" x14ac:dyDescent="0.2">
      <c r="A41" s="135"/>
      <c r="B41" s="202"/>
      <c r="C41" s="234"/>
      <c r="D41" s="159"/>
      <c r="E41" s="159"/>
      <c r="F41" s="138"/>
      <c r="G41" s="168"/>
      <c r="H41" s="164"/>
      <c r="I41" s="164"/>
      <c r="J41" s="164"/>
      <c r="K41" s="138"/>
      <c r="L41" s="236"/>
      <c r="M41" s="253"/>
      <c r="N41" s="168"/>
      <c r="O41" s="93" t="s">
        <v>195</v>
      </c>
      <c r="P41" s="4" t="s">
        <v>45</v>
      </c>
      <c r="Q41" s="4" t="s">
        <v>46</v>
      </c>
      <c r="R41" s="4">
        <f t="shared" si="33"/>
        <v>1</v>
      </c>
      <c r="S41" s="4">
        <f t="shared" si="40"/>
        <v>3</v>
      </c>
      <c r="T41" s="4" t="str">
        <f t="shared" si="34"/>
        <v>MODERATO</v>
      </c>
      <c r="U41" s="22">
        <f t="shared" si="35"/>
        <v>2</v>
      </c>
      <c r="V41" s="23">
        <f t="shared" si="36"/>
        <v>2</v>
      </c>
      <c r="W41" s="152"/>
      <c r="X41" s="140"/>
      <c r="Y41" s="174"/>
      <c r="Z41" s="174"/>
      <c r="AA41" s="154"/>
      <c r="AB41" s="140"/>
      <c r="AC41" s="140"/>
      <c r="AD41" s="140"/>
      <c r="AE41" s="140"/>
      <c r="AF41" s="140"/>
      <c r="AG41" s="206"/>
      <c r="AH41" s="244"/>
      <c r="AI41" s="138"/>
      <c r="AJ41" s="193"/>
      <c r="AK41" s="236"/>
      <c r="AL41" s="138"/>
      <c r="AM41" s="154"/>
      <c r="AN41" s="138"/>
    </row>
    <row r="42" spans="1:40" ht="90" customHeight="1" x14ac:dyDescent="0.2">
      <c r="A42" s="135"/>
      <c r="B42" s="202"/>
      <c r="C42" s="232" t="s">
        <v>196</v>
      </c>
      <c r="D42" s="155" t="s">
        <v>197</v>
      </c>
      <c r="E42" s="158" t="s">
        <v>187</v>
      </c>
      <c r="F42" s="153"/>
      <c r="G42" s="163" t="s">
        <v>43</v>
      </c>
      <c r="H42" s="153" t="s">
        <v>43</v>
      </c>
      <c r="I42" s="153"/>
      <c r="J42" s="153" t="s">
        <v>43</v>
      </c>
      <c r="K42" s="153"/>
      <c r="L42" s="163"/>
      <c r="M42" s="49"/>
      <c r="N42" s="163"/>
      <c r="O42" s="93" t="s">
        <v>379</v>
      </c>
      <c r="P42" s="4" t="s">
        <v>58</v>
      </c>
      <c r="Q42" s="4" t="s">
        <v>50</v>
      </c>
      <c r="R42" s="4">
        <f t="shared" si="33"/>
        <v>2</v>
      </c>
      <c r="S42" s="4">
        <f t="shared" si="40"/>
        <v>2</v>
      </c>
      <c r="T42" s="4" t="str">
        <f t="shared" si="34"/>
        <v>MODERATO</v>
      </c>
      <c r="U42" s="22">
        <f t="shared" si="35"/>
        <v>2</v>
      </c>
      <c r="V42" s="23">
        <f t="shared" si="36"/>
        <v>2</v>
      </c>
      <c r="W42" s="146">
        <f>ROUND(AVERAGEA(U42:U45),0)</f>
        <v>1</v>
      </c>
      <c r="X42" s="139" t="str">
        <f t="shared" si="37"/>
        <v>BASSO</v>
      </c>
      <c r="Y42" s="172" t="s">
        <v>189</v>
      </c>
      <c r="Z42" s="172" t="s">
        <v>190</v>
      </c>
      <c r="AA42" s="165" t="s">
        <v>198</v>
      </c>
      <c r="AB42" s="139" t="s">
        <v>45</v>
      </c>
      <c r="AC42" s="139" t="s">
        <v>50</v>
      </c>
      <c r="AD42" s="139">
        <f>IF(AB42="Remota",1,IF(AB42="Bassa",2,IF(AB42="Media",3,IF(AB42="Alta",4))))</f>
        <v>1</v>
      </c>
      <c r="AE42" s="139">
        <f t="shared" si="39"/>
        <v>2</v>
      </c>
      <c r="AF42" s="139" t="str">
        <f>IF((AND((AD42*AE42)&gt;0,(AD42*AE42)&lt;3)),"BASSO",IF((AD42*AE42)&gt;=12,"MOLTO ELEVATO",IF(AND((AD42*AE42)&gt;=8,(AD42*AE42)&lt;12),"ELEVATO",IF((AND((AD42*AE42)&gt;=3,(AD42*AE42)&lt;8)),"MODERATO","N.A."))))</f>
        <v>BASSO</v>
      </c>
      <c r="AG42" s="206" t="s">
        <v>51</v>
      </c>
      <c r="AH42" s="243" t="s">
        <v>52</v>
      </c>
      <c r="AI42" s="134" t="s">
        <v>51</v>
      </c>
      <c r="AJ42" s="250" t="s">
        <v>43</v>
      </c>
      <c r="AK42" s="137" t="s">
        <v>199</v>
      </c>
      <c r="AL42" s="137" t="s">
        <v>200</v>
      </c>
      <c r="AM42" s="153" t="s">
        <v>55</v>
      </c>
      <c r="AN42" s="131"/>
    </row>
    <row r="43" spans="1:40" ht="79.150000000000006" customHeight="1" x14ac:dyDescent="0.2">
      <c r="A43" s="135"/>
      <c r="B43" s="202"/>
      <c r="C43" s="214"/>
      <c r="D43" s="156"/>
      <c r="E43" s="159"/>
      <c r="F43" s="164"/>
      <c r="G43" s="168"/>
      <c r="H43" s="164"/>
      <c r="I43" s="164"/>
      <c r="J43" s="164"/>
      <c r="K43" s="164"/>
      <c r="L43" s="168"/>
      <c r="M43" s="74"/>
      <c r="N43" s="168"/>
      <c r="O43" s="94" t="s">
        <v>201</v>
      </c>
      <c r="P43" s="4" t="s">
        <v>58</v>
      </c>
      <c r="Q43" s="4" t="s">
        <v>72</v>
      </c>
      <c r="R43" s="4">
        <f t="shared" si="33"/>
        <v>2</v>
      </c>
      <c r="S43" s="4">
        <f t="shared" si="40"/>
        <v>1</v>
      </c>
      <c r="T43" s="4" t="str">
        <f t="shared" si="34"/>
        <v>BASSO</v>
      </c>
      <c r="U43" s="22">
        <f t="shared" si="35"/>
        <v>1</v>
      </c>
      <c r="V43" s="23">
        <f t="shared" si="36"/>
        <v>1</v>
      </c>
      <c r="W43" s="152"/>
      <c r="X43" s="140"/>
      <c r="Y43" s="173"/>
      <c r="Z43" s="173"/>
      <c r="AA43" s="166"/>
      <c r="AB43" s="140"/>
      <c r="AC43" s="140"/>
      <c r="AD43" s="140"/>
      <c r="AE43" s="140"/>
      <c r="AF43" s="140"/>
      <c r="AG43" s="206"/>
      <c r="AH43" s="246"/>
      <c r="AI43" s="135"/>
      <c r="AJ43" s="251"/>
      <c r="AK43" s="236"/>
      <c r="AL43" s="138"/>
      <c r="AM43" s="164"/>
      <c r="AN43" s="133"/>
    </row>
    <row r="44" spans="1:40" ht="93" customHeight="1" x14ac:dyDescent="0.2">
      <c r="A44" s="135"/>
      <c r="B44" s="202"/>
      <c r="C44" s="214"/>
      <c r="D44" s="156"/>
      <c r="E44" s="159"/>
      <c r="F44" s="164"/>
      <c r="G44" s="168"/>
      <c r="H44" s="164"/>
      <c r="I44" s="164"/>
      <c r="J44" s="164"/>
      <c r="K44" s="164"/>
      <c r="L44" s="168"/>
      <c r="M44" s="74"/>
      <c r="N44" s="168"/>
      <c r="O44" s="93" t="s">
        <v>380</v>
      </c>
      <c r="P44" s="4" t="s">
        <v>45</v>
      </c>
      <c r="Q44" s="4" t="s">
        <v>50</v>
      </c>
      <c r="R44" s="4">
        <f t="shared" si="33"/>
        <v>1</v>
      </c>
      <c r="S44" s="4">
        <f t="shared" si="40"/>
        <v>2</v>
      </c>
      <c r="T44" s="4" t="str">
        <f t="shared" si="34"/>
        <v>BASSO</v>
      </c>
      <c r="U44" s="22">
        <f t="shared" si="35"/>
        <v>1</v>
      </c>
      <c r="V44" s="23">
        <f t="shared" si="36"/>
        <v>1</v>
      </c>
      <c r="W44" s="152"/>
      <c r="X44" s="140"/>
      <c r="Y44" s="173"/>
      <c r="Z44" s="173"/>
      <c r="AA44" s="166"/>
      <c r="AB44" s="140"/>
      <c r="AC44" s="140"/>
      <c r="AD44" s="140"/>
      <c r="AE44" s="140"/>
      <c r="AF44" s="140"/>
      <c r="AG44" s="206"/>
      <c r="AH44" s="246"/>
      <c r="AI44" s="135"/>
      <c r="AJ44" s="251"/>
      <c r="AK44" s="236"/>
      <c r="AL44" s="138"/>
      <c r="AM44" s="164"/>
      <c r="AN44" s="133"/>
    </row>
    <row r="45" spans="1:40" ht="85.15" customHeight="1" x14ac:dyDescent="0.2">
      <c r="A45" s="135"/>
      <c r="B45" s="202"/>
      <c r="C45" s="214"/>
      <c r="D45" s="156"/>
      <c r="E45" s="159"/>
      <c r="F45" s="164"/>
      <c r="G45" s="168"/>
      <c r="H45" s="164"/>
      <c r="I45" s="164"/>
      <c r="J45" s="164"/>
      <c r="K45" s="164"/>
      <c r="L45" s="168"/>
      <c r="M45" s="74"/>
      <c r="N45" s="168"/>
      <c r="O45" s="94" t="s">
        <v>202</v>
      </c>
      <c r="P45" s="4" t="s">
        <v>45</v>
      </c>
      <c r="Q45" s="4" t="s">
        <v>50</v>
      </c>
      <c r="R45" s="4">
        <f t="shared" si="33"/>
        <v>1</v>
      </c>
      <c r="S45" s="4">
        <f t="shared" si="40"/>
        <v>2</v>
      </c>
      <c r="T45" s="4" t="str">
        <f t="shared" si="34"/>
        <v>BASSO</v>
      </c>
      <c r="U45" s="22">
        <f t="shared" si="35"/>
        <v>1</v>
      </c>
      <c r="V45" s="23">
        <f t="shared" si="36"/>
        <v>1</v>
      </c>
      <c r="W45" s="152"/>
      <c r="X45" s="140"/>
      <c r="Y45" s="173"/>
      <c r="Z45" s="173"/>
      <c r="AA45" s="166"/>
      <c r="AB45" s="140"/>
      <c r="AC45" s="140"/>
      <c r="AD45" s="140"/>
      <c r="AE45" s="140"/>
      <c r="AF45" s="140"/>
      <c r="AG45" s="206"/>
      <c r="AH45" s="246"/>
      <c r="AI45" s="135"/>
      <c r="AJ45" s="251"/>
      <c r="AK45" s="236"/>
      <c r="AL45" s="138"/>
      <c r="AM45" s="154"/>
      <c r="AN45" s="132"/>
    </row>
    <row r="46" spans="1:40" ht="30.6" customHeight="1" x14ac:dyDescent="0.2">
      <c r="A46" s="135"/>
      <c r="B46" s="202"/>
      <c r="C46" s="189" t="s">
        <v>203</v>
      </c>
      <c r="D46" s="155" t="s">
        <v>204</v>
      </c>
      <c r="E46" s="189" t="s">
        <v>173</v>
      </c>
      <c r="F46" s="153"/>
      <c r="G46" s="153" t="s">
        <v>43</v>
      </c>
      <c r="H46" s="153" t="s">
        <v>43</v>
      </c>
      <c r="I46" s="153"/>
      <c r="J46" s="153" t="s">
        <v>43</v>
      </c>
      <c r="K46" s="153"/>
      <c r="L46" s="153"/>
      <c r="M46" s="29"/>
      <c r="N46" s="163"/>
      <c r="O46" s="93" t="s">
        <v>381</v>
      </c>
      <c r="P46" s="4" t="s">
        <v>45</v>
      </c>
      <c r="Q46" s="4" t="s">
        <v>50</v>
      </c>
      <c r="R46" s="4">
        <f t="shared" si="33"/>
        <v>1</v>
      </c>
      <c r="S46" s="4">
        <f t="shared" si="40"/>
        <v>2</v>
      </c>
      <c r="T46" s="4" t="str">
        <f t="shared" si="34"/>
        <v>BASSO</v>
      </c>
      <c r="U46" s="22">
        <f t="shared" si="35"/>
        <v>1</v>
      </c>
      <c r="V46" s="23">
        <f t="shared" si="36"/>
        <v>1</v>
      </c>
      <c r="W46" s="146">
        <f>ROUND(AVERAGEA(U46:U47),0)</f>
        <v>1</v>
      </c>
      <c r="X46" s="139" t="str">
        <f t="shared" si="37"/>
        <v>BASSO</v>
      </c>
      <c r="Y46" s="175" t="s">
        <v>189</v>
      </c>
      <c r="Z46" s="155" t="s">
        <v>190</v>
      </c>
      <c r="AA46" s="163" t="s">
        <v>205</v>
      </c>
      <c r="AB46" s="139" t="s">
        <v>45</v>
      </c>
      <c r="AC46" s="248" t="s">
        <v>72</v>
      </c>
      <c r="AD46" s="139">
        <f t="shared" si="38"/>
        <v>1</v>
      </c>
      <c r="AE46" s="139">
        <f t="shared" si="39"/>
        <v>1</v>
      </c>
      <c r="AF46" s="139" t="str">
        <f t="shared" si="8"/>
        <v>BASSO</v>
      </c>
      <c r="AG46" s="153" t="s">
        <v>51</v>
      </c>
      <c r="AH46" s="243" t="s">
        <v>52</v>
      </c>
      <c r="AI46" s="225" t="s">
        <v>51</v>
      </c>
      <c r="AJ46" s="192" t="s">
        <v>76</v>
      </c>
      <c r="AK46" s="141" t="s">
        <v>206</v>
      </c>
      <c r="AL46" s="141" t="s">
        <v>207</v>
      </c>
      <c r="AM46" s="153" t="s">
        <v>55</v>
      </c>
      <c r="AN46" s="129"/>
    </row>
    <row r="47" spans="1:40" ht="51" customHeight="1" x14ac:dyDescent="0.2">
      <c r="A47" s="136"/>
      <c r="B47" s="202"/>
      <c r="C47" s="190"/>
      <c r="D47" s="159"/>
      <c r="E47" s="190"/>
      <c r="F47" s="164"/>
      <c r="G47" s="164"/>
      <c r="H47" s="164"/>
      <c r="I47" s="164"/>
      <c r="J47" s="164"/>
      <c r="K47" s="164"/>
      <c r="L47" s="164"/>
      <c r="M47" s="72"/>
      <c r="N47" s="168"/>
      <c r="O47" s="94" t="s">
        <v>208</v>
      </c>
      <c r="P47" s="4" t="s">
        <v>45</v>
      </c>
      <c r="Q47" s="4" t="s">
        <v>50</v>
      </c>
      <c r="R47" s="4">
        <f t="shared" si="33"/>
        <v>1</v>
      </c>
      <c r="S47" s="4">
        <f t="shared" si="40"/>
        <v>2</v>
      </c>
      <c r="T47" s="4" t="str">
        <f t="shared" si="34"/>
        <v>BASSO</v>
      </c>
      <c r="U47" s="22">
        <f t="shared" si="35"/>
        <v>1</v>
      </c>
      <c r="V47" s="23">
        <f t="shared" si="36"/>
        <v>1</v>
      </c>
      <c r="W47" s="152"/>
      <c r="X47" s="140"/>
      <c r="Y47" s="176"/>
      <c r="Z47" s="174"/>
      <c r="AA47" s="167"/>
      <c r="AB47" s="140"/>
      <c r="AC47" s="249"/>
      <c r="AD47" s="140"/>
      <c r="AE47" s="140"/>
      <c r="AF47" s="140"/>
      <c r="AG47" s="154"/>
      <c r="AH47" s="244"/>
      <c r="AI47" s="138"/>
      <c r="AJ47" s="193"/>
      <c r="AK47" s="128"/>
      <c r="AL47" s="142"/>
      <c r="AM47" s="154"/>
      <c r="AN47" s="129"/>
    </row>
    <row r="48" spans="1:40" ht="69" customHeight="1" x14ac:dyDescent="0.2">
      <c r="A48" s="134">
        <v>8</v>
      </c>
      <c r="B48" s="201" t="s">
        <v>209</v>
      </c>
      <c r="C48" s="232" t="s">
        <v>210</v>
      </c>
      <c r="D48" s="155" t="s">
        <v>211</v>
      </c>
      <c r="E48" s="189" t="s">
        <v>212</v>
      </c>
      <c r="F48" s="163" t="s">
        <v>43</v>
      </c>
      <c r="G48" s="163" t="s">
        <v>43</v>
      </c>
      <c r="H48" s="153"/>
      <c r="I48" s="153"/>
      <c r="J48" s="153" t="s">
        <v>43</v>
      </c>
      <c r="K48" s="163" t="s">
        <v>43</v>
      </c>
      <c r="L48" s="163"/>
      <c r="M48" s="49"/>
      <c r="N48" s="163"/>
      <c r="O48" s="93" t="s">
        <v>213</v>
      </c>
      <c r="P48" s="4" t="s">
        <v>45</v>
      </c>
      <c r="Q48" s="4" t="s">
        <v>46</v>
      </c>
      <c r="R48" s="4">
        <f t="shared" si="33"/>
        <v>1</v>
      </c>
      <c r="S48" s="4">
        <f t="shared" si="40"/>
        <v>3</v>
      </c>
      <c r="T48" s="4" t="str">
        <f t="shared" si="34"/>
        <v>MODERATO</v>
      </c>
      <c r="U48" s="22">
        <f t="shared" si="35"/>
        <v>2</v>
      </c>
      <c r="V48" s="23">
        <f t="shared" si="36"/>
        <v>2</v>
      </c>
      <c r="W48" s="146">
        <f>ROUND(AVERAGEA(U48:U49),0)</f>
        <v>2</v>
      </c>
      <c r="X48" s="139" t="str">
        <f t="shared" si="37"/>
        <v>MODERATO</v>
      </c>
      <c r="Y48" s="158" t="s">
        <v>214</v>
      </c>
      <c r="Z48" s="171" t="s">
        <v>215</v>
      </c>
      <c r="AA48" s="153" t="s">
        <v>216</v>
      </c>
      <c r="AB48" s="139" t="s">
        <v>45</v>
      </c>
      <c r="AC48" s="139" t="s">
        <v>50</v>
      </c>
      <c r="AD48" s="139">
        <f t="shared" si="38"/>
        <v>1</v>
      </c>
      <c r="AE48" s="139">
        <f t="shared" si="39"/>
        <v>2</v>
      </c>
      <c r="AF48" s="139" t="str">
        <f t="shared" ref="AF48:AF58" si="41">IF((AND((AD48*AE48)&gt;0,(AD48*AE48)&lt;3)),"BASSO",IF((AD48*AE48)&gt;=12,"MOLTO ELEVATO",IF(AND((AD48*AE48)&gt;=8,(AD48*AE48)&lt;12),"ELEVATO",IF((AND((AD48*AE48)&gt;=3,(AD48*AE48)&lt;8)),"MODERATO","N.A."))))</f>
        <v>BASSO</v>
      </c>
      <c r="AG48" s="153" t="s">
        <v>51</v>
      </c>
      <c r="AH48" s="243" t="s">
        <v>52</v>
      </c>
      <c r="AI48" s="137" t="s">
        <v>51</v>
      </c>
      <c r="AJ48" s="245" t="s">
        <v>76</v>
      </c>
      <c r="AK48" s="239" t="s">
        <v>217</v>
      </c>
      <c r="AL48" s="239" t="s">
        <v>218</v>
      </c>
      <c r="AM48" s="153" t="s">
        <v>55</v>
      </c>
      <c r="AN48" s="130"/>
    </row>
    <row r="49" spans="1:40" ht="46.9" customHeight="1" x14ac:dyDescent="0.2">
      <c r="A49" s="135"/>
      <c r="B49" s="202"/>
      <c r="C49" s="214"/>
      <c r="D49" s="156"/>
      <c r="E49" s="159"/>
      <c r="F49" s="168"/>
      <c r="G49" s="168"/>
      <c r="H49" s="164"/>
      <c r="I49" s="164"/>
      <c r="J49" s="164"/>
      <c r="K49" s="168"/>
      <c r="L49" s="168"/>
      <c r="M49" s="74"/>
      <c r="N49" s="168"/>
      <c r="O49" s="93" t="s">
        <v>219</v>
      </c>
      <c r="P49" s="4" t="s">
        <v>45</v>
      </c>
      <c r="Q49" s="4" t="s">
        <v>46</v>
      </c>
      <c r="R49" s="4">
        <f t="shared" si="33"/>
        <v>1</v>
      </c>
      <c r="S49" s="4">
        <f t="shared" si="40"/>
        <v>3</v>
      </c>
      <c r="T49" s="4" t="str">
        <f t="shared" si="34"/>
        <v>MODERATO</v>
      </c>
      <c r="U49" s="22">
        <f t="shared" si="35"/>
        <v>2</v>
      </c>
      <c r="V49" s="23">
        <f t="shared" si="36"/>
        <v>2</v>
      </c>
      <c r="W49" s="152"/>
      <c r="X49" s="140"/>
      <c r="Y49" s="159"/>
      <c r="Z49" s="242"/>
      <c r="AA49" s="154"/>
      <c r="AB49" s="140"/>
      <c r="AC49" s="140"/>
      <c r="AD49" s="140"/>
      <c r="AE49" s="140"/>
      <c r="AF49" s="140"/>
      <c r="AG49" s="154"/>
      <c r="AH49" s="244"/>
      <c r="AI49" s="138"/>
      <c r="AJ49" s="193"/>
      <c r="AK49" s="240"/>
      <c r="AL49" s="240"/>
      <c r="AM49" s="154"/>
      <c r="AN49" s="130"/>
    </row>
    <row r="50" spans="1:40" ht="85.9" customHeight="1" x14ac:dyDescent="0.2">
      <c r="A50" s="135"/>
      <c r="B50" s="202"/>
      <c r="C50" s="232" t="s">
        <v>220</v>
      </c>
      <c r="D50" s="155" t="s">
        <v>221</v>
      </c>
      <c r="E50" s="189" t="s">
        <v>222</v>
      </c>
      <c r="F50" s="212"/>
      <c r="G50" s="212" t="s">
        <v>43</v>
      </c>
      <c r="H50" s="129"/>
      <c r="I50" s="129"/>
      <c r="J50" s="129" t="s">
        <v>43</v>
      </c>
      <c r="K50" s="212"/>
      <c r="L50" s="212" t="s">
        <v>43</v>
      </c>
      <c r="M50" s="163" t="s">
        <v>43</v>
      </c>
      <c r="N50" s="212"/>
      <c r="O50" s="93" t="s">
        <v>382</v>
      </c>
      <c r="P50" s="4" t="s">
        <v>45</v>
      </c>
      <c r="Q50" s="4" t="s">
        <v>50</v>
      </c>
      <c r="R50" s="4">
        <f t="shared" si="33"/>
        <v>1</v>
      </c>
      <c r="S50" s="4">
        <f t="shared" si="40"/>
        <v>2</v>
      </c>
      <c r="T50" s="4" t="str">
        <f t="shared" si="34"/>
        <v>BASSO</v>
      </c>
      <c r="U50" s="22">
        <f t="shared" si="35"/>
        <v>1</v>
      </c>
      <c r="V50" s="23">
        <f t="shared" si="36"/>
        <v>1</v>
      </c>
      <c r="W50" s="146">
        <f>ROUND(AVERAGEA(U50:U52),0)</f>
        <v>1</v>
      </c>
      <c r="X50" s="139" t="str">
        <f t="shared" si="37"/>
        <v>BASSO</v>
      </c>
      <c r="Y50" s="211" t="s">
        <v>223</v>
      </c>
      <c r="Z50" s="171" t="s">
        <v>215</v>
      </c>
      <c r="AA50" s="163" t="s">
        <v>224</v>
      </c>
      <c r="AB50" s="139" t="s">
        <v>58</v>
      </c>
      <c r="AC50" s="139" t="s">
        <v>50</v>
      </c>
      <c r="AD50" s="139">
        <f t="shared" si="38"/>
        <v>2</v>
      </c>
      <c r="AE50" s="139">
        <f t="shared" si="39"/>
        <v>2</v>
      </c>
      <c r="AF50" s="139" t="str">
        <f t="shared" si="41"/>
        <v>MODERATO</v>
      </c>
      <c r="AG50" s="207" t="s">
        <v>43</v>
      </c>
      <c r="AH50" s="243" t="s">
        <v>225</v>
      </c>
      <c r="AI50" s="192" t="s">
        <v>43</v>
      </c>
      <c r="AJ50" s="192" t="s">
        <v>43</v>
      </c>
      <c r="AK50" s="239" t="s">
        <v>226</v>
      </c>
      <c r="AL50" s="137" t="s">
        <v>227</v>
      </c>
      <c r="AM50" s="153" t="s">
        <v>228</v>
      </c>
      <c r="AN50" s="131"/>
    </row>
    <row r="51" spans="1:40" ht="67.150000000000006" customHeight="1" x14ac:dyDescent="0.2">
      <c r="A51" s="135"/>
      <c r="B51" s="202"/>
      <c r="C51" s="214"/>
      <c r="D51" s="156"/>
      <c r="E51" s="159"/>
      <c r="F51" s="212"/>
      <c r="G51" s="212"/>
      <c r="H51" s="129"/>
      <c r="I51" s="129"/>
      <c r="J51" s="129"/>
      <c r="K51" s="212"/>
      <c r="L51" s="212"/>
      <c r="M51" s="168"/>
      <c r="N51" s="212"/>
      <c r="O51" s="93" t="s">
        <v>383</v>
      </c>
      <c r="P51" s="4" t="s">
        <v>58</v>
      </c>
      <c r="Q51" s="4" t="s">
        <v>46</v>
      </c>
      <c r="R51" s="4">
        <f t="shared" si="33"/>
        <v>2</v>
      </c>
      <c r="S51" s="4">
        <f t="shared" si="40"/>
        <v>3</v>
      </c>
      <c r="T51" s="4" t="str">
        <f t="shared" si="34"/>
        <v>MODERATO</v>
      </c>
      <c r="U51" s="22">
        <f t="shared" si="35"/>
        <v>2</v>
      </c>
      <c r="V51" s="23">
        <f t="shared" si="36"/>
        <v>2</v>
      </c>
      <c r="W51" s="152"/>
      <c r="X51" s="140"/>
      <c r="Y51" s="211"/>
      <c r="Z51" s="156"/>
      <c r="AA51" s="164"/>
      <c r="AB51" s="140"/>
      <c r="AC51" s="140"/>
      <c r="AD51" s="140"/>
      <c r="AE51" s="140"/>
      <c r="AF51" s="140"/>
      <c r="AG51" s="208"/>
      <c r="AH51" s="246"/>
      <c r="AI51" s="193"/>
      <c r="AJ51" s="193"/>
      <c r="AK51" s="240"/>
      <c r="AL51" s="240"/>
      <c r="AM51" s="164"/>
      <c r="AN51" s="133"/>
    </row>
    <row r="52" spans="1:40" ht="100.9" customHeight="1" x14ac:dyDescent="0.2">
      <c r="A52" s="135"/>
      <c r="B52" s="202"/>
      <c r="C52" s="215"/>
      <c r="D52" s="174"/>
      <c r="E52" s="219"/>
      <c r="F52" s="212"/>
      <c r="G52" s="212"/>
      <c r="H52" s="129"/>
      <c r="I52" s="129"/>
      <c r="J52" s="129"/>
      <c r="K52" s="212"/>
      <c r="L52" s="212"/>
      <c r="M52" s="167"/>
      <c r="N52" s="212"/>
      <c r="O52" s="93" t="s">
        <v>229</v>
      </c>
      <c r="P52" s="4" t="s">
        <v>58</v>
      </c>
      <c r="Q52" s="4" t="s">
        <v>72</v>
      </c>
      <c r="R52" s="4">
        <f t="shared" si="33"/>
        <v>2</v>
      </c>
      <c r="S52" s="4">
        <f t="shared" si="40"/>
        <v>1</v>
      </c>
      <c r="T52" s="4" t="str">
        <f t="shared" si="34"/>
        <v>BASSO</v>
      </c>
      <c r="U52" s="22">
        <f t="shared" si="35"/>
        <v>1</v>
      </c>
      <c r="V52" s="23">
        <f t="shared" si="36"/>
        <v>1</v>
      </c>
      <c r="W52" s="147"/>
      <c r="X52" s="148"/>
      <c r="Y52" s="211"/>
      <c r="Z52" s="174"/>
      <c r="AA52" s="154"/>
      <c r="AB52" s="148"/>
      <c r="AC52" s="148"/>
      <c r="AD52" s="148"/>
      <c r="AE52" s="148"/>
      <c r="AF52" s="148"/>
      <c r="AG52" s="209"/>
      <c r="AH52" s="247"/>
      <c r="AI52" s="194"/>
      <c r="AJ52" s="194"/>
      <c r="AK52" s="241"/>
      <c r="AL52" s="241"/>
      <c r="AM52" s="154"/>
      <c r="AN52" s="132"/>
    </row>
    <row r="53" spans="1:40" ht="116.25" customHeight="1" x14ac:dyDescent="0.2">
      <c r="A53" s="135"/>
      <c r="B53" s="202"/>
      <c r="C53" s="63" t="s">
        <v>230</v>
      </c>
      <c r="D53" s="31" t="s">
        <v>231</v>
      </c>
      <c r="E53" s="31" t="s">
        <v>232</v>
      </c>
      <c r="F53" s="29"/>
      <c r="G53" s="29" t="s">
        <v>43</v>
      </c>
      <c r="H53" s="29" t="s">
        <v>43</v>
      </c>
      <c r="I53" s="29"/>
      <c r="J53" s="29" t="s">
        <v>43</v>
      </c>
      <c r="K53" s="29"/>
      <c r="L53" s="29"/>
      <c r="M53" s="29"/>
      <c r="N53" s="29"/>
      <c r="O53" s="93" t="s">
        <v>233</v>
      </c>
      <c r="P53" s="4" t="s">
        <v>58</v>
      </c>
      <c r="Q53" s="4" t="s">
        <v>50</v>
      </c>
      <c r="R53" s="4">
        <f t="shared" si="33"/>
        <v>2</v>
      </c>
      <c r="S53" s="4">
        <f t="shared" si="40"/>
        <v>2</v>
      </c>
      <c r="T53" s="4" t="str">
        <f t="shared" si="34"/>
        <v>MODERATO</v>
      </c>
      <c r="U53" s="22">
        <f t="shared" si="35"/>
        <v>2</v>
      </c>
      <c r="V53" s="23">
        <f t="shared" si="36"/>
        <v>2</v>
      </c>
      <c r="W53" s="50">
        <f t="shared" ref="W53:W58" si="42">ROUND(AVERAGEA(U53:U53),0)</f>
        <v>2</v>
      </c>
      <c r="X53" s="46" t="str">
        <f t="shared" si="37"/>
        <v>MODERATO</v>
      </c>
      <c r="Y53" s="28" t="s">
        <v>223</v>
      </c>
      <c r="Z53" s="126" t="s">
        <v>234</v>
      </c>
      <c r="AA53" s="48" t="s">
        <v>235</v>
      </c>
      <c r="AB53" s="46" t="s">
        <v>45</v>
      </c>
      <c r="AC53" s="46" t="s">
        <v>50</v>
      </c>
      <c r="AD53" s="46">
        <f t="shared" si="38"/>
        <v>1</v>
      </c>
      <c r="AE53" s="46">
        <f t="shared" si="39"/>
        <v>2</v>
      </c>
      <c r="AF53" s="46" t="str">
        <f t="shared" si="41"/>
        <v>BASSO</v>
      </c>
      <c r="AG53" s="108" t="s">
        <v>236</v>
      </c>
      <c r="AH53" s="48" t="s">
        <v>52</v>
      </c>
      <c r="AI53" s="107" t="s">
        <v>236</v>
      </c>
      <c r="AJ53" s="107" t="s">
        <v>43</v>
      </c>
      <c r="AK53" s="51" t="s">
        <v>237</v>
      </c>
      <c r="AL53" s="49" t="s">
        <v>238</v>
      </c>
      <c r="AM53" s="30" t="s">
        <v>239</v>
      </c>
      <c r="AN53" s="19"/>
    </row>
    <row r="54" spans="1:40" ht="98.45" customHeight="1" x14ac:dyDescent="0.2">
      <c r="A54" s="135"/>
      <c r="B54" s="202"/>
      <c r="C54" s="87" t="s">
        <v>240</v>
      </c>
      <c r="D54" s="85" t="s">
        <v>241</v>
      </c>
      <c r="E54" s="86" t="s">
        <v>212</v>
      </c>
      <c r="F54" s="88"/>
      <c r="G54" s="89" t="s">
        <v>43</v>
      </c>
      <c r="H54" s="88" t="s">
        <v>43</v>
      </c>
      <c r="I54" s="89"/>
      <c r="J54" s="89" t="s">
        <v>43</v>
      </c>
      <c r="K54" s="88" t="s">
        <v>43</v>
      </c>
      <c r="L54" s="89" t="s">
        <v>43</v>
      </c>
      <c r="M54" s="89" t="s">
        <v>43</v>
      </c>
      <c r="N54" s="89"/>
      <c r="O54" s="120" t="s">
        <v>242</v>
      </c>
      <c r="P54" s="90" t="s">
        <v>45</v>
      </c>
      <c r="Q54" s="90" t="s">
        <v>50</v>
      </c>
      <c r="R54" s="90">
        <f t="shared" si="33"/>
        <v>1</v>
      </c>
      <c r="S54" s="90">
        <f t="shared" si="40"/>
        <v>2</v>
      </c>
      <c r="T54" s="4" t="str">
        <f t="shared" si="34"/>
        <v>BASSO</v>
      </c>
      <c r="U54" s="22">
        <f t="shared" si="35"/>
        <v>1</v>
      </c>
      <c r="V54" s="23">
        <f t="shared" si="36"/>
        <v>1</v>
      </c>
      <c r="W54" s="50">
        <f t="shared" si="42"/>
        <v>1</v>
      </c>
      <c r="X54" s="46" t="str">
        <f t="shared" si="37"/>
        <v>BASSO</v>
      </c>
      <c r="Y54" s="85" t="s">
        <v>223</v>
      </c>
      <c r="Z54" s="127" t="s">
        <v>243</v>
      </c>
      <c r="AA54" s="81" t="s">
        <v>244</v>
      </c>
      <c r="AB54" s="91" t="s">
        <v>45</v>
      </c>
      <c r="AC54" s="91" t="s">
        <v>50</v>
      </c>
      <c r="AD54" s="91">
        <f t="shared" si="38"/>
        <v>1</v>
      </c>
      <c r="AE54" s="91">
        <f t="shared" si="39"/>
        <v>2</v>
      </c>
      <c r="AF54" s="46" t="str">
        <f t="shared" si="41"/>
        <v>BASSO</v>
      </c>
      <c r="AG54" s="81"/>
      <c r="AH54" s="98" t="s">
        <v>396</v>
      </c>
      <c r="AI54" s="107" t="s">
        <v>236</v>
      </c>
      <c r="AJ54" s="111"/>
      <c r="AK54" s="116" t="s">
        <v>245</v>
      </c>
      <c r="AL54" s="99" t="s">
        <v>246</v>
      </c>
      <c r="AM54" s="118" t="s">
        <v>169</v>
      </c>
      <c r="AN54" s="115"/>
    </row>
    <row r="55" spans="1:40" ht="82.9" customHeight="1" x14ac:dyDescent="0.2">
      <c r="A55" s="135"/>
      <c r="B55" s="202"/>
      <c r="C55" s="32" t="s">
        <v>247</v>
      </c>
      <c r="D55" s="36" t="s">
        <v>248</v>
      </c>
      <c r="E55" s="65" t="s">
        <v>212</v>
      </c>
      <c r="F55" s="30" t="s">
        <v>43</v>
      </c>
      <c r="G55" s="40" t="s">
        <v>43</v>
      </c>
      <c r="H55" s="30"/>
      <c r="I55" s="30"/>
      <c r="J55" s="30" t="s">
        <v>43</v>
      </c>
      <c r="K55" s="40"/>
      <c r="L55" s="40"/>
      <c r="M55" s="40" t="s">
        <v>43</v>
      </c>
      <c r="N55" s="40"/>
      <c r="O55" s="94" t="s">
        <v>384</v>
      </c>
      <c r="P55" s="4" t="s">
        <v>45</v>
      </c>
      <c r="Q55" s="4" t="s">
        <v>46</v>
      </c>
      <c r="R55" s="4">
        <f t="shared" si="33"/>
        <v>1</v>
      </c>
      <c r="S55" s="4">
        <f t="shared" si="40"/>
        <v>3</v>
      </c>
      <c r="T55" s="4" t="str">
        <f t="shared" si="34"/>
        <v>MODERATO</v>
      </c>
      <c r="U55" s="22">
        <f t="shared" si="35"/>
        <v>2</v>
      </c>
      <c r="V55" s="23">
        <f t="shared" si="36"/>
        <v>2</v>
      </c>
      <c r="W55" s="50">
        <f t="shared" si="42"/>
        <v>2</v>
      </c>
      <c r="X55" s="46" t="str">
        <f t="shared" si="37"/>
        <v>MODERATO</v>
      </c>
      <c r="Y55" s="36" t="s">
        <v>223</v>
      </c>
      <c r="Z55" s="18" t="s">
        <v>249</v>
      </c>
      <c r="AA55" s="71" t="s">
        <v>250</v>
      </c>
      <c r="AB55" s="46" t="s">
        <v>45</v>
      </c>
      <c r="AC55" s="46" t="s">
        <v>50</v>
      </c>
      <c r="AD55" s="46">
        <f t="shared" si="38"/>
        <v>1</v>
      </c>
      <c r="AE55" s="46">
        <f t="shared" si="39"/>
        <v>2</v>
      </c>
      <c r="AF55" s="46" t="str">
        <f t="shared" si="41"/>
        <v>BASSO</v>
      </c>
      <c r="AG55" s="108" t="s">
        <v>236</v>
      </c>
      <c r="AH55" s="47" t="s">
        <v>52</v>
      </c>
      <c r="AI55" s="107" t="s">
        <v>236</v>
      </c>
      <c r="AJ55" s="107" t="s">
        <v>43</v>
      </c>
      <c r="AK55" s="42" t="s">
        <v>251</v>
      </c>
      <c r="AL55" s="51" t="s">
        <v>252</v>
      </c>
      <c r="AM55" s="30" t="s">
        <v>253</v>
      </c>
      <c r="AN55" s="113"/>
    </row>
    <row r="56" spans="1:40" ht="100.15" customHeight="1" x14ac:dyDescent="0.2">
      <c r="A56" s="135"/>
      <c r="B56" s="202"/>
      <c r="C56" s="66" t="s">
        <v>254</v>
      </c>
      <c r="D56" s="32" t="s">
        <v>255</v>
      </c>
      <c r="E56" s="32" t="s">
        <v>212</v>
      </c>
      <c r="F56" s="44" t="s">
        <v>43</v>
      </c>
      <c r="G56" s="44" t="s">
        <v>43</v>
      </c>
      <c r="H56" s="44"/>
      <c r="I56" s="44"/>
      <c r="J56" s="44" t="s">
        <v>43</v>
      </c>
      <c r="K56" s="44"/>
      <c r="L56" s="44"/>
      <c r="M56" s="44"/>
      <c r="N56" s="44"/>
      <c r="O56" s="93" t="s">
        <v>256</v>
      </c>
      <c r="P56" s="4" t="s">
        <v>45</v>
      </c>
      <c r="Q56" s="4" t="s">
        <v>50</v>
      </c>
      <c r="R56" s="4">
        <f t="shared" si="33"/>
        <v>1</v>
      </c>
      <c r="S56" s="4">
        <f t="shared" si="40"/>
        <v>2</v>
      </c>
      <c r="T56" s="4" t="str">
        <f t="shared" si="34"/>
        <v>BASSO</v>
      </c>
      <c r="U56" s="22">
        <f t="shared" si="35"/>
        <v>1</v>
      </c>
      <c r="V56" s="23">
        <f t="shared" si="36"/>
        <v>1</v>
      </c>
      <c r="W56" s="50">
        <f t="shared" si="42"/>
        <v>1</v>
      </c>
      <c r="X56" s="46" t="str">
        <f t="shared" si="37"/>
        <v>BASSO</v>
      </c>
      <c r="Y56" s="17" t="s">
        <v>223</v>
      </c>
      <c r="Z56" s="28" t="s">
        <v>249</v>
      </c>
      <c r="AA56" s="70" t="s">
        <v>257</v>
      </c>
      <c r="AB56" s="46" t="s">
        <v>45</v>
      </c>
      <c r="AC56" s="46" t="s">
        <v>50</v>
      </c>
      <c r="AD56" s="46">
        <f t="shared" si="38"/>
        <v>1</v>
      </c>
      <c r="AE56" s="46">
        <f t="shared" si="39"/>
        <v>2</v>
      </c>
      <c r="AF56" s="46" t="str">
        <f t="shared" si="41"/>
        <v>BASSO</v>
      </c>
      <c r="AG56" s="108" t="s">
        <v>236</v>
      </c>
      <c r="AH56" s="47" t="s">
        <v>52</v>
      </c>
      <c r="AI56" s="107" t="s">
        <v>236</v>
      </c>
      <c r="AJ56" s="111" t="s">
        <v>76</v>
      </c>
      <c r="AK56" s="42" t="s">
        <v>258</v>
      </c>
      <c r="AL56" s="42" t="s">
        <v>259</v>
      </c>
      <c r="AM56" s="30" t="s">
        <v>260</v>
      </c>
      <c r="AN56" s="113"/>
    </row>
    <row r="57" spans="1:40" ht="54" customHeight="1" x14ac:dyDescent="0.2">
      <c r="A57" s="135"/>
      <c r="B57" s="202"/>
      <c r="C57" s="64" t="s">
        <v>261</v>
      </c>
      <c r="D57" s="31" t="s">
        <v>262</v>
      </c>
      <c r="E57" s="41" t="s">
        <v>212</v>
      </c>
      <c r="F57" s="29"/>
      <c r="G57" s="49" t="s">
        <v>43</v>
      </c>
      <c r="H57" s="29" t="s">
        <v>43</v>
      </c>
      <c r="I57" s="49"/>
      <c r="J57" s="49"/>
      <c r="K57" s="29"/>
      <c r="L57" s="49"/>
      <c r="M57" s="49"/>
      <c r="N57" s="49" t="s">
        <v>43</v>
      </c>
      <c r="O57" s="124" t="s">
        <v>385</v>
      </c>
      <c r="P57" s="4" t="s">
        <v>45</v>
      </c>
      <c r="Q57" s="4" t="s">
        <v>50</v>
      </c>
      <c r="R57" s="4">
        <f t="shared" ref="R57:R60" si="43">IF(P57="Remota",1,IF(P57="Bassa",2,IF(P57="Media",3,IF(P57="Alta",4))))</f>
        <v>1</v>
      </c>
      <c r="S57" s="4">
        <f t="shared" si="40"/>
        <v>2</v>
      </c>
      <c r="T57" s="4" t="str">
        <f t="shared" ref="T57:T60" si="44">IF((AND((R57*S57)&gt;0,(R57*S57)&lt;3)),"BASSO",IF((R57*S57)&gt;=12,"MOLTO ELEVATO",IF(AND((R57*S57)&gt;=8,(R57*S57)&lt;12),"ELEVATO",IF((AND((R57*S57)&gt;=3,(R57*S57)&lt;8)),"MODERATO","N.A."))))</f>
        <v>BASSO</v>
      </c>
      <c r="U57" s="22">
        <f t="shared" ref="U57:U60" si="45">IF(T57="MODERATO",2,IF(T57="BASSO",1,IF(T57="ELEVATO",3,IF(T57="MOLTO ELEVATO",4))))</f>
        <v>1</v>
      </c>
      <c r="V57" s="23">
        <f t="shared" ref="V57:V60" si="46">VALUE(U57)</f>
        <v>1</v>
      </c>
      <c r="W57" s="50">
        <f t="shared" si="42"/>
        <v>1</v>
      </c>
      <c r="X57" s="46" t="str">
        <f t="shared" ref="X57" si="47">IF(W57=1,"BASSO",IF(W57=2,"MODERATO",IF(W57=3,"ELEVATO",IF(W57=4,"MOLTO ELEVATO"))))</f>
        <v>BASSO</v>
      </c>
      <c r="Y57" s="31" t="s">
        <v>223</v>
      </c>
      <c r="Z57" s="18" t="s">
        <v>249</v>
      </c>
      <c r="AA57" s="70" t="s">
        <v>263</v>
      </c>
      <c r="AB57" s="46" t="s">
        <v>45</v>
      </c>
      <c r="AC57" s="46" t="s">
        <v>72</v>
      </c>
      <c r="AD57" s="46">
        <f t="shared" ref="AD57:AD58" si="48">IF(AB57="Remota",1,IF(AB57="Bassa",2,IF(AB57="Media",3,IF(AB57="Alta",4))))</f>
        <v>1</v>
      </c>
      <c r="AE57" s="46">
        <f t="shared" ref="AE57:AE58" si="49">IF(AC57="Lieve",1,IF(AC57="Medio",2,IF(AC57="Alto",3,IF(AC57="Critico",4))))</f>
        <v>1</v>
      </c>
      <c r="AF57" s="46" t="str">
        <f t="shared" si="41"/>
        <v>BASSO</v>
      </c>
      <c r="AG57" s="108" t="s">
        <v>236</v>
      </c>
      <c r="AH57" s="48" t="s">
        <v>52</v>
      </c>
      <c r="AI57" s="107" t="s">
        <v>236</v>
      </c>
      <c r="AJ57" s="109" t="s">
        <v>76</v>
      </c>
      <c r="AK57" s="45" t="s">
        <v>264</v>
      </c>
      <c r="AL57" s="43" t="s">
        <v>265</v>
      </c>
      <c r="AM57" s="30" t="s">
        <v>55</v>
      </c>
      <c r="AN57" s="19"/>
    </row>
    <row r="58" spans="1:40" ht="168" customHeight="1" x14ac:dyDescent="0.2">
      <c r="A58" s="136"/>
      <c r="B58" s="202"/>
      <c r="C58" s="67" t="s">
        <v>266</v>
      </c>
      <c r="D58" s="59" t="s">
        <v>267</v>
      </c>
      <c r="E58" s="59" t="s">
        <v>268</v>
      </c>
      <c r="F58" s="57"/>
      <c r="G58" s="57" t="s">
        <v>43</v>
      </c>
      <c r="H58" s="57" t="s">
        <v>43</v>
      </c>
      <c r="I58" s="57" t="s">
        <v>43</v>
      </c>
      <c r="J58" s="57" t="s">
        <v>43</v>
      </c>
      <c r="K58" s="57"/>
      <c r="L58" s="57"/>
      <c r="M58" s="57"/>
      <c r="N58" s="57"/>
      <c r="O58" s="124" t="s">
        <v>269</v>
      </c>
      <c r="P58" s="4" t="s">
        <v>45</v>
      </c>
      <c r="Q58" s="4" t="s">
        <v>46</v>
      </c>
      <c r="R58" s="4">
        <f t="shared" si="43"/>
        <v>1</v>
      </c>
      <c r="S58" s="4">
        <f t="shared" ref="S58:S60" si="50">IF(Q58="Lieve",1,IF(Q58="Medio",2,IF(Q58="Alto",3,IF(Q58="Critico",4))))</f>
        <v>3</v>
      </c>
      <c r="T58" s="4" t="str">
        <f t="shared" si="44"/>
        <v>MODERATO</v>
      </c>
      <c r="U58" s="24">
        <f t="shared" si="45"/>
        <v>2</v>
      </c>
      <c r="V58" s="23">
        <f t="shared" si="46"/>
        <v>2</v>
      </c>
      <c r="W58" s="50">
        <f t="shared" si="42"/>
        <v>2</v>
      </c>
      <c r="X58" s="4" t="str">
        <f>IF(W58=1,"BASSO",IF(W58=2,"MODERATO",IF(W58=3,"ELEVATO",IF(W58=4,"MOLTO ELEVATO"))))</f>
        <v>MODERATO</v>
      </c>
      <c r="Y58" s="28" t="s">
        <v>223</v>
      </c>
      <c r="Z58" s="28" t="s">
        <v>249</v>
      </c>
      <c r="AA58" s="48" t="s">
        <v>270</v>
      </c>
      <c r="AB58" s="46" t="s">
        <v>45</v>
      </c>
      <c r="AC58" s="46" t="s">
        <v>50</v>
      </c>
      <c r="AD58" s="46">
        <f t="shared" si="48"/>
        <v>1</v>
      </c>
      <c r="AE58" s="56">
        <f t="shared" si="49"/>
        <v>2</v>
      </c>
      <c r="AF58" s="4" t="str">
        <f t="shared" si="41"/>
        <v>BASSO</v>
      </c>
      <c r="AG58" s="108" t="s">
        <v>236</v>
      </c>
      <c r="AH58" s="48" t="s">
        <v>52</v>
      </c>
      <c r="AI58" s="107" t="s">
        <v>236</v>
      </c>
      <c r="AJ58" s="111" t="s">
        <v>43</v>
      </c>
      <c r="AK58" s="45" t="s">
        <v>271</v>
      </c>
      <c r="AL58" s="45" t="s">
        <v>272</v>
      </c>
      <c r="AM58" s="30" t="s">
        <v>260</v>
      </c>
      <c r="AN58" s="113"/>
    </row>
    <row r="59" spans="1:40" ht="51.6" customHeight="1" x14ac:dyDescent="0.2">
      <c r="A59" s="134">
        <v>9</v>
      </c>
      <c r="B59" s="218" t="s">
        <v>273</v>
      </c>
      <c r="C59" s="184" t="s">
        <v>274</v>
      </c>
      <c r="D59" s="172" t="s">
        <v>275</v>
      </c>
      <c r="E59" s="172" t="s">
        <v>276</v>
      </c>
      <c r="F59" s="153" t="s">
        <v>43</v>
      </c>
      <c r="G59" s="163" t="s">
        <v>43</v>
      </c>
      <c r="H59" s="153" t="s">
        <v>43</v>
      </c>
      <c r="I59" s="153"/>
      <c r="J59" s="153" t="s">
        <v>43</v>
      </c>
      <c r="K59" s="153"/>
      <c r="L59" s="163"/>
      <c r="M59" s="163" t="s">
        <v>43</v>
      </c>
      <c r="N59" s="163"/>
      <c r="O59" s="93" t="s">
        <v>386</v>
      </c>
      <c r="P59" s="4" t="s">
        <v>45</v>
      </c>
      <c r="Q59" s="4" t="s">
        <v>50</v>
      </c>
      <c r="R59" s="4">
        <f t="shared" si="43"/>
        <v>1</v>
      </c>
      <c r="S59" s="4">
        <f t="shared" si="50"/>
        <v>2</v>
      </c>
      <c r="T59" s="4" t="str">
        <f t="shared" si="44"/>
        <v>BASSO</v>
      </c>
      <c r="U59" s="22">
        <f t="shared" si="45"/>
        <v>1</v>
      </c>
      <c r="V59" s="23">
        <f t="shared" si="46"/>
        <v>1</v>
      </c>
      <c r="W59" s="146">
        <f>ROUND(AVERAGEA(U59:U60),0)</f>
        <v>2</v>
      </c>
      <c r="X59" s="139" t="str">
        <f t="shared" ref="X59" si="51">IF(W59=1,"BASSO",IF(W59=2,"MODERATO",IF(W59=3,"ELEVATO",IF(W59=4,"MOLTO ELEVATO"))))</f>
        <v>MODERATO</v>
      </c>
      <c r="Y59" s="171" t="s">
        <v>223</v>
      </c>
      <c r="Z59" s="171" t="s">
        <v>249</v>
      </c>
      <c r="AA59" s="153" t="s">
        <v>277</v>
      </c>
      <c r="AB59" s="139" t="s">
        <v>45</v>
      </c>
      <c r="AC59" s="139" t="s">
        <v>50</v>
      </c>
      <c r="AD59" s="139">
        <f t="shared" ref="AD59" si="52">IF(AB59="Remota",1,IF(AB59="Bassa",2,IF(AB59="Media",3,IF(AB59="Alta",4))))</f>
        <v>1</v>
      </c>
      <c r="AE59" s="139">
        <f t="shared" ref="AE59" si="53">IF(AC59="Lieve",1,IF(AC59="Medio",2,IF(AC59="Alto",3,IF(AC59="Critico",4))))</f>
        <v>2</v>
      </c>
      <c r="AF59" s="139" t="str">
        <f t="shared" ref="AF59" si="54">IF((AND((AD59*AE59)&gt;0,(AD59*AE59)&lt;3)),"BASSO",IF((AD59*AE59)&gt;=12,"MOLTO ELEVATO",IF(AND((AD59*AE59)&gt;=8,(AD59*AE59)&lt;12),"ELEVATO",IF((AND((AD59*AE59)&gt;=3,(AD59*AE59)&lt;8)),"MODERATO","N.A."))))</f>
        <v>BASSO</v>
      </c>
      <c r="AG59" s="206" t="s">
        <v>236</v>
      </c>
      <c r="AH59" s="182" t="s">
        <v>52</v>
      </c>
      <c r="AI59" s="142" t="s">
        <v>236</v>
      </c>
      <c r="AJ59" s="195" t="s">
        <v>76</v>
      </c>
      <c r="AK59" s="195" t="s">
        <v>278</v>
      </c>
      <c r="AL59" s="143" t="s">
        <v>279</v>
      </c>
      <c r="AM59" s="153" t="s">
        <v>280</v>
      </c>
      <c r="AN59" s="131"/>
    </row>
    <row r="60" spans="1:40" ht="58.15" customHeight="1" x14ac:dyDescent="0.2">
      <c r="A60" s="135"/>
      <c r="B60" s="200"/>
      <c r="C60" s="200"/>
      <c r="D60" s="173"/>
      <c r="E60" s="173"/>
      <c r="F60" s="164"/>
      <c r="G60" s="168"/>
      <c r="H60" s="164"/>
      <c r="I60" s="164"/>
      <c r="J60" s="164"/>
      <c r="K60" s="164"/>
      <c r="L60" s="168"/>
      <c r="M60" s="167"/>
      <c r="N60" s="168"/>
      <c r="O60" s="94" t="s">
        <v>281</v>
      </c>
      <c r="P60" s="4" t="s">
        <v>58</v>
      </c>
      <c r="Q60" s="4" t="s">
        <v>50</v>
      </c>
      <c r="R60" s="4">
        <f t="shared" si="43"/>
        <v>2</v>
      </c>
      <c r="S60" s="4">
        <f t="shared" si="50"/>
        <v>2</v>
      </c>
      <c r="T60" s="4" t="str">
        <f t="shared" si="44"/>
        <v>MODERATO</v>
      </c>
      <c r="U60" s="22">
        <f t="shared" si="45"/>
        <v>2</v>
      </c>
      <c r="V60" s="23">
        <f t="shared" si="46"/>
        <v>2</v>
      </c>
      <c r="W60" s="152"/>
      <c r="X60" s="140"/>
      <c r="Y60" s="156"/>
      <c r="Z60" s="156"/>
      <c r="AA60" s="154"/>
      <c r="AB60" s="140"/>
      <c r="AC60" s="140"/>
      <c r="AD60" s="140"/>
      <c r="AE60" s="140"/>
      <c r="AF60" s="140"/>
      <c r="AG60" s="206"/>
      <c r="AH60" s="183"/>
      <c r="AI60" s="142"/>
      <c r="AJ60" s="196"/>
      <c r="AK60" s="196"/>
      <c r="AL60" s="142"/>
      <c r="AM60" s="154"/>
      <c r="AN60" s="132"/>
    </row>
    <row r="61" spans="1:40" ht="51.6" customHeight="1" x14ac:dyDescent="0.2">
      <c r="A61" s="134">
        <v>10</v>
      </c>
      <c r="B61" s="213" t="s">
        <v>282</v>
      </c>
      <c r="C61" s="184" t="s">
        <v>283</v>
      </c>
      <c r="D61" s="217" t="s">
        <v>284</v>
      </c>
      <c r="E61" s="197" t="s">
        <v>212</v>
      </c>
      <c r="F61" s="153"/>
      <c r="G61" s="163" t="s">
        <v>43</v>
      </c>
      <c r="H61" s="153" t="s">
        <v>43</v>
      </c>
      <c r="I61" s="153"/>
      <c r="J61" s="153" t="s">
        <v>43</v>
      </c>
      <c r="K61" s="153"/>
      <c r="L61" s="163"/>
      <c r="M61" s="49"/>
      <c r="N61" s="163"/>
      <c r="O61" s="94" t="s">
        <v>387</v>
      </c>
      <c r="P61" s="4" t="s">
        <v>58</v>
      </c>
      <c r="Q61" s="4" t="s">
        <v>50</v>
      </c>
      <c r="R61" s="4">
        <f t="shared" ref="R61:R90" si="55">IF(P61="Remota",1,IF(P61="Bassa",2,IF(P61="Media",3,IF(P61="Alta",4))))</f>
        <v>2</v>
      </c>
      <c r="S61" s="4">
        <f t="shared" ref="S61:S90" si="56">IF(Q61="Lieve",1,IF(Q61="Medio",2,IF(Q61="Alto",3,IF(Q61="Critico",4))))</f>
        <v>2</v>
      </c>
      <c r="T61" s="4" t="str">
        <f t="shared" ref="T61:T90" si="57">IF((AND((R61*S61)&gt;0,(R61*S61)&lt;3)),"BASSO",IF((R61*S61)&gt;=12,"MOLTO ELEVATO",IF(AND((R61*S61)&gt;=8,(R61*S61)&lt;12),"ELEVATO",IF((AND((R61*S61)&gt;=3,(R61*S61)&lt;8)),"MODERATO","N.A."))))</f>
        <v>MODERATO</v>
      </c>
      <c r="U61" s="22">
        <f t="shared" ref="U61:U90" si="58">IF(T61="MODERATO",2,IF(T61="BASSO",1,IF(T61="ELEVATO",3,IF(T61="MOLTO ELEVATO",4))))</f>
        <v>2</v>
      </c>
      <c r="V61" s="23">
        <f t="shared" ref="V61:V90" si="59">VALUE(U61)</f>
        <v>2</v>
      </c>
      <c r="W61" s="146">
        <f>ROUND(AVERAGEA(U61:U64),0)</f>
        <v>2</v>
      </c>
      <c r="X61" s="139" t="str">
        <f t="shared" ref="X61" si="60">IF(W61=1,"BASSO",IF(W61=2,"MODERATO",IF(W61=3,"ELEVATO",IF(W61=4,"MOLTO ELEVATO"))))</f>
        <v>MODERATO</v>
      </c>
      <c r="Y61" s="171" t="s">
        <v>223</v>
      </c>
      <c r="Z61" s="171" t="s">
        <v>215</v>
      </c>
      <c r="AA61" s="153" t="s">
        <v>285</v>
      </c>
      <c r="AB61" s="139" t="s">
        <v>58</v>
      </c>
      <c r="AC61" s="139" t="s">
        <v>50</v>
      </c>
      <c r="AD61" s="139">
        <f t="shared" ref="AD61" si="61">IF(AB61="Remota",1,IF(AB61="Bassa",2,IF(AB61="Media",3,IF(AB61="Alta",4))))</f>
        <v>2</v>
      </c>
      <c r="AE61" s="139">
        <f t="shared" ref="AE61" si="62">IF(AC61="Lieve",1,IF(AC61="Medio",2,IF(AC61="Alto",3,IF(AC61="Critico",4))))</f>
        <v>2</v>
      </c>
      <c r="AF61" s="139" t="str">
        <f t="shared" ref="AF61" si="63">IF((AND((AD61*AE61)&gt;0,(AD61*AE61)&lt;3)),"BASSO",IF((AD61*AE61)&gt;=12,"MOLTO ELEVATO",IF(AND((AD61*AE61)&gt;=8,(AD61*AE61)&lt;12),"ELEVATO",IF((AND((AD61*AE61)&gt;=3,(AD61*AE61)&lt;8)),"MODERATO","N.A."))))</f>
        <v>MODERATO</v>
      </c>
      <c r="AG61" s="153" t="s">
        <v>43</v>
      </c>
      <c r="AH61" s="182" t="s">
        <v>225</v>
      </c>
      <c r="AI61" s="142" t="s">
        <v>43</v>
      </c>
      <c r="AJ61" s="195" t="s">
        <v>43</v>
      </c>
      <c r="AK61" s="143" t="s">
        <v>286</v>
      </c>
      <c r="AL61" s="141" t="s">
        <v>287</v>
      </c>
      <c r="AM61" s="153" t="s">
        <v>288</v>
      </c>
      <c r="AN61" s="131"/>
    </row>
    <row r="62" spans="1:40" ht="58.15" customHeight="1" x14ac:dyDescent="0.2">
      <c r="A62" s="135"/>
      <c r="B62" s="214"/>
      <c r="C62" s="200"/>
      <c r="D62" s="198"/>
      <c r="E62" s="198"/>
      <c r="F62" s="164"/>
      <c r="G62" s="168"/>
      <c r="H62" s="164"/>
      <c r="I62" s="164"/>
      <c r="J62" s="164"/>
      <c r="K62" s="164"/>
      <c r="L62" s="168"/>
      <c r="M62" s="74"/>
      <c r="N62" s="168"/>
      <c r="O62" s="93" t="s">
        <v>289</v>
      </c>
      <c r="P62" s="4" t="s">
        <v>58</v>
      </c>
      <c r="Q62" s="4" t="s">
        <v>46</v>
      </c>
      <c r="R62" s="4">
        <f t="shared" si="55"/>
        <v>2</v>
      </c>
      <c r="S62" s="4">
        <f t="shared" si="56"/>
        <v>3</v>
      </c>
      <c r="T62" s="4" t="str">
        <f t="shared" si="57"/>
        <v>MODERATO</v>
      </c>
      <c r="U62" s="22">
        <f t="shared" si="58"/>
        <v>2</v>
      </c>
      <c r="V62" s="23">
        <f t="shared" si="59"/>
        <v>2</v>
      </c>
      <c r="W62" s="152"/>
      <c r="X62" s="140"/>
      <c r="Y62" s="156"/>
      <c r="Z62" s="156"/>
      <c r="AA62" s="164"/>
      <c r="AB62" s="140"/>
      <c r="AC62" s="140"/>
      <c r="AD62" s="140"/>
      <c r="AE62" s="140"/>
      <c r="AF62" s="140"/>
      <c r="AG62" s="164"/>
      <c r="AH62" s="183"/>
      <c r="AI62" s="142"/>
      <c r="AJ62" s="196"/>
      <c r="AK62" s="142"/>
      <c r="AL62" s="128"/>
      <c r="AM62" s="164"/>
      <c r="AN62" s="133"/>
    </row>
    <row r="63" spans="1:40" ht="53.45" customHeight="1" x14ac:dyDescent="0.2">
      <c r="A63" s="135"/>
      <c r="B63" s="214"/>
      <c r="C63" s="200"/>
      <c r="D63" s="198"/>
      <c r="E63" s="198"/>
      <c r="F63" s="164"/>
      <c r="G63" s="168"/>
      <c r="H63" s="164"/>
      <c r="I63" s="164"/>
      <c r="J63" s="164"/>
      <c r="K63" s="164"/>
      <c r="L63" s="168"/>
      <c r="M63" s="74"/>
      <c r="N63" s="168"/>
      <c r="O63" s="93" t="s">
        <v>388</v>
      </c>
      <c r="P63" s="4" t="s">
        <v>58</v>
      </c>
      <c r="Q63" s="4" t="s">
        <v>50</v>
      </c>
      <c r="R63" s="4">
        <f t="shared" si="55"/>
        <v>2</v>
      </c>
      <c r="S63" s="4">
        <f t="shared" si="56"/>
        <v>2</v>
      </c>
      <c r="T63" s="4" t="str">
        <f t="shared" si="57"/>
        <v>MODERATO</v>
      </c>
      <c r="U63" s="22">
        <f t="shared" si="58"/>
        <v>2</v>
      </c>
      <c r="V63" s="23">
        <f t="shared" si="59"/>
        <v>2</v>
      </c>
      <c r="W63" s="152"/>
      <c r="X63" s="140"/>
      <c r="Y63" s="156"/>
      <c r="Z63" s="156"/>
      <c r="AA63" s="164"/>
      <c r="AB63" s="140"/>
      <c r="AC63" s="140"/>
      <c r="AD63" s="140"/>
      <c r="AE63" s="140"/>
      <c r="AF63" s="140"/>
      <c r="AG63" s="164"/>
      <c r="AH63" s="183"/>
      <c r="AI63" s="142"/>
      <c r="AJ63" s="196"/>
      <c r="AK63" s="142"/>
      <c r="AL63" s="128"/>
      <c r="AM63" s="164"/>
      <c r="AN63" s="133"/>
    </row>
    <row r="64" spans="1:40" ht="57" customHeight="1" x14ac:dyDescent="0.2">
      <c r="A64" s="136"/>
      <c r="B64" s="215"/>
      <c r="C64" s="216"/>
      <c r="D64" s="199"/>
      <c r="E64" s="199"/>
      <c r="F64" s="154"/>
      <c r="G64" s="167"/>
      <c r="H64" s="154"/>
      <c r="I64" s="154"/>
      <c r="J64" s="154"/>
      <c r="K64" s="154"/>
      <c r="L64" s="167"/>
      <c r="M64" s="73"/>
      <c r="N64" s="167"/>
      <c r="O64" s="124" t="s">
        <v>389</v>
      </c>
      <c r="P64" s="4" t="s">
        <v>62</v>
      </c>
      <c r="Q64" s="4" t="s">
        <v>50</v>
      </c>
      <c r="R64" s="4">
        <f t="shared" si="55"/>
        <v>3</v>
      </c>
      <c r="S64" s="4">
        <f t="shared" si="56"/>
        <v>2</v>
      </c>
      <c r="T64" s="4" t="str">
        <f t="shared" si="57"/>
        <v>MODERATO</v>
      </c>
      <c r="U64" s="22">
        <f t="shared" si="58"/>
        <v>2</v>
      </c>
      <c r="V64" s="23">
        <f t="shared" si="59"/>
        <v>2</v>
      </c>
      <c r="W64" s="152"/>
      <c r="X64" s="140"/>
      <c r="Y64" s="174"/>
      <c r="Z64" s="174"/>
      <c r="AA64" s="154"/>
      <c r="AB64" s="148"/>
      <c r="AC64" s="148"/>
      <c r="AD64" s="148"/>
      <c r="AE64" s="148"/>
      <c r="AF64" s="148"/>
      <c r="AG64" s="154"/>
      <c r="AH64" s="210"/>
      <c r="AI64" s="142"/>
      <c r="AJ64" s="196"/>
      <c r="AK64" s="142"/>
      <c r="AL64" s="128"/>
      <c r="AM64" s="154"/>
      <c r="AN64" s="132"/>
    </row>
    <row r="65" spans="1:40" ht="57" customHeight="1" x14ac:dyDescent="0.2">
      <c r="A65" s="134">
        <v>11</v>
      </c>
      <c r="B65" s="119"/>
      <c r="C65" s="284" t="s">
        <v>290</v>
      </c>
      <c r="D65" s="165" t="s">
        <v>291</v>
      </c>
      <c r="E65" s="137" t="s">
        <v>212</v>
      </c>
      <c r="F65" s="153"/>
      <c r="G65" s="163" t="s">
        <v>43</v>
      </c>
      <c r="H65" s="153"/>
      <c r="I65" s="153"/>
      <c r="J65" s="153" t="s">
        <v>43</v>
      </c>
      <c r="K65" s="153"/>
      <c r="L65" s="163" t="s">
        <v>43</v>
      </c>
      <c r="M65" s="121"/>
      <c r="N65" s="163"/>
      <c r="O65" s="93" t="s">
        <v>292</v>
      </c>
      <c r="P65" s="4" t="s">
        <v>58</v>
      </c>
      <c r="Q65" s="4" t="s">
        <v>46</v>
      </c>
      <c r="R65" s="4">
        <f t="shared" ref="R65:R73" si="64">IF(P65="Remota",1,IF(P65="Bassa",2,IF(P65="Media",3,IF(P65="Alta",4))))</f>
        <v>2</v>
      </c>
      <c r="S65" s="4">
        <f t="shared" ref="S65:S73" si="65">IF(Q65="Lieve",1,IF(Q65="Medio",2,IF(Q65="Alto",3,IF(Q65="Critico",4))))</f>
        <v>3</v>
      </c>
      <c r="T65" s="4" t="str">
        <f t="shared" si="57"/>
        <v>MODERATO</v>
      </c>
      <c r="U65" s="22">
        <f t="shared" si="58"/>
        <v>2</v>
      </c>
      <c r="V65" s="23">
        <f t="shared" si="59"/>
        <v>2</v>
      </c>
      <c r="W65" s="152"/>
      <c r="X65" s="140" t="str">
        <f>IF(W74=1,"BASSO",IF(W74=2,"MODERATO",IF(W74=3,"ELEVATO",IF(W74=4,"MOLTO ELEVATO"))))</f>
        <v>ELEVATO</v>
      </c>
      <c r="Y65" s="153" t="s">
        <v>293</v>
      </c>
      <c r="Z65" s="177" t="s">
        <v>294</v>
      </c>
      <c r="AA65" s="153" t="s">
        <v>390</v>
      </c>
      <c r="AB65" s="139" t="s">
        <v>58</v>
      </c>
      <c r="AC65" s="139" t="s">
        <v>46</v>
      </c>
      <c r="AD65" s="139">
        <f>IF(AB65="Remota",1,IF(AB65="Bassa",2,IF(AB65="Media",3,IF(AB65="Alta",4))))</f>
        <v>2</v>
      </c>
      <c r="AE65" s="139">
        <f>IF(AC65="Lieve",1,IF(AC65="Medio",2,IF(AC65="Alto",3,IF(AC65="Critico",4))))</f>
        <v>3</v>
      </c>
      <c r="AF65" s="139" t="str">
        <f>IF((AND((AD65*AE65)&gt;0,(AD65*AE65)&lt;3)),"BASSO",IF((AD65*AE65)&gt;=12,"MOLTO ELEVATO",IF(AND((AD65*AE65)&gt;=8,(AD65*AE65)&lt;12),"ELEVATO",IF((AND((AD65*AE65)&gt;=3,(AD65*AE65)&lt;8)),"MODERATO","N.A."))))</f>
        <v>MODERATO</v>
      </c>
      <c r="AG65" s="153" t="s">
        <v>43</v>
      </c>
      <c r="AH65" s="267" t="s">
        <v>225</v>
      </c>
      <c r="AI65" s="273" t="s">
        <v>43</v>
      </c>
      <c r="AJ65" s="245" t="s">
        <v>43</v>
      </c>
      <c r="AK65" s="274" t="s">
        <v>295</v>
      </c>
      <c r="AL65" s="137" t="s">
        <v>296</v>
      </c>
      <c r="AM65" s="163" t="s">
        <v>297</v>
      </c>
      <c r="AN65" s="131"/>
    </row>
    <row r="66" spans="1:40" ht="57" customHeight="1" x14ac:dyDescent="0.2">
      <c r="A66" s="135"/>
      <c r="B66" s="119"/>
      <c r="C66" s="285"/>
      <c r="D66" s="166"/>
      <c r="E66" s="236"/>
      <c r="F66" s="164"/>
      <c r="G66" s="168"/>
      <c r="H66" s="164"/>
      <c r="I66" s="164"/>
      <c r="J66" s="164"/>
      <c r="K66" s="164"/>
      <c r="L66" s="168"/>
      <c r="M66" s="122"/>
      <c r="N66" s="168"/>
      <c r="O66" s="93" t="s">
        <v>298</v>
      </c>
      <c r="P66" s="4" t="s">
        <v>58</v>
      </c>
      <c r="Q66" s="4" t="s">
        <v>50</v>
      </c>
      <c r="R66" s="4">
        <f t="shared" si="64"/>
        <v>2</v>
      </c>
      <c r="S66" s="4">
        <f t="shared" si="65"/>
        <v>2</v>
      </c>
      <c r="T66" s="4" t="str">
        <f t="shared" si="57"/>
        <v>MODERATO</v>
      </c>
      <c r="U66" s="22">
        <f t="shared" si="58"/>
        <v>2</v>
      </c>
      <c r="V66" s="23">
        <f t="shared" si="59"/>
        <v>2</v>
      </c>
      <c r="W66" s="152"/>
      <c r="X66" s="140"/>
      <c r="Y66" s="164"/>
      <c r="Z66" s="178"/>
      <c r="AA66" s="164"/>
      <c r="AB66" s="140"/>
      <c r="AC66" s="140"/>
      <c r="AD66" s="140"/>
      <c r="AE66" s="140"/>
      <c r="AF66" s="140"/>
      <c r="AG66" s="164"/>
      <c r="AH66" s="268"/>
      <c r="AI66" s="240"/>
      <c r="AJ66" s="254"/>
      <c r="AK66" s="277"/>
      <c r="AL66" s="236"/>
      <c r="AM66" s="168"/>
      <c r="AN66" s="133"/>
    </row>
    <row r="67" spans="1:40" ht="57" customHeight="1" x14ac:dyDescent="0.2">
      <c r="A67" s="135"/>
      <c r="B67" s="202" t="s">
        <v>306</v>
      </c>
      <c r="C67" s="285"/>
      <c r="D67" s="166"/>
      <c r="E67" s="236"/>
      <c r="F67" s="164"/>
      <c r="G67" s="168"/>
      <c r="H67" s="164"/>
      <c r="I67" s="164"/>
      <c r="J67" s="164"/>
      <c r="K67" s="164"/>
      <c r="L67" s="168"/>
      <c r="M67" s="122"/>
      <c r="N67" s="168"/>
      <c r="O67" s="93" t="s">
        <v>299</v>
      </c>
      <c r="P67" s="4" t="s">
        <v>45</v>
      </c>
      <c r="Q67" s="4" t="s">
        <v>46</v>
      </c>
      <c r="R67" s="4">
        <f t="shared" si="64"/>
        <v>1</v>
      </c>
      <c r="S67" s="4">
        <f t="shared" si="65"/>
        <v>3</v>
      </c>
      <c r="T67" s="4" t="str">
        <f t="shared" si="57"/>
        <v>MODERATO</v>
      </c>
      <c r="U67" s="22">
        <f t="shared" si="58"/>
        <v>2</v>
      </c>
      <c r="V67" s="23">
        <f t="shared" si="59"/>
        <v>2</v>
      </c>
      <c r="W67" s="152"/>
      <c r="X67" s="140"/>
      <c r="Y67" s="164"/>
      <c r="Z67" s="178"/>
      <c r="AA67" s="164"/>
      <c r="AB67" s="140"/>
      <c r="AC67" s="140"/>
      <c r="AD67" s="140"/>
      <c r="AE67" s="140"/>
      <c r="AF67" s="140"/>
      <c r="AG67" s="164"/>
      <c r="AH67" s="268"/>
      <c r="AI67" s="240"/>
      <c r="AJ67" s="254"/>
      <c r="AK67" s="277"/>
      <c r="AL67" s="236"/>
      <c r="AM67" s="168"/>
      <c r="AN67" s="133"/>
    </row>
    <row r="68" spans="1:40" ht="57" customHeight="1" x14ac:dyDescent="0.2">
      <c r="A68" s="135"/>
      <c r="B68" s="202"/>
      <c r="C68" s="285"/>
      <c r="D68" s="166"/>
      <c r="E68" s="236"/>
      <c r="F68" s="164"/>
      <c r="G68" s="168"/>
      <c r="H68" s="164"/>
      <c r="I68" s="164"/>
      <c r="J68" s="164"/>
      <c r="K68" s="164"/>
      <c r="L68" s="168"/>
      <c r="M68" s="122"/>
      <c r="N68" s="168"/>
      <c r="O68" s="93" t="s">
        <v>300</v>
      </c>
      <c r="P68" s="4" t="s">
        <v>62</v>
      </c>
      <c r="Q68" s="4" t="s">
        <v>50</v>
      </c>
      <c r="R68" s="4">
        <f t="shared" si="64"/>
        <v>3</v>
      </c>
      <c r="S68" s="4">
        <f t="shared" si="65"/>
        <v>2</v>
      </c>
      <c r="T68" s="4" t="str">
        <f t="shared" si="57"/>
        <v>MODERATO</v>
      </c>
      <c r="U68" s="22">
        <f t="shared" si="58"/>
        <v>2</v>
      </c>
      <c r="V68" s="23">
        <f t="shared" si="59"/>
        <v>2</v>
      </c>
      <c r="W68" s="152"/>
      <c r="X68" s="140"/>
      <c r="Y68" s="164"/>
      <c r="Z68" s="178"/>
      <c r="AA68" s="164"/>
      <c r="AB68" s="140"/>
      <c r="AC68" s="140"/>
      <c r="AD68" s="140"/>
      <c r="AE68" s="140"/>
      <c r="AF68" s="140"/>
      <c r="AG68" s="164"/>
      <c r="AH68" s="268"/>
      <c r="AI68" s="240"/>
      <c r="AJ68" s="254"/>
      <c r="AK68" s="277"/>
      <c r="AL68" s="236"/>
      <c r="AM68" s="168"/>
      <c r="AN68" s="133"/>
    </row>
    <row r="69" spans="1:40" ht="57" customHeight="1" x14ac:dyDescent="0.2">
      <c r="A69" s="135"/>
      <c r="B69" s="202"/>
      <c r="C69" s="285"/>
      <c r="D69" s="166"/>
      <c r="E69" s="236"/>
      <c r="F69" s="164"/>
      <c r="G69" s="168"/>
      <c r="H69" s="164"/>
      <c r="I69" s="164"/>
      <c r="J69" s="164"/>
      <c r="K69" s="164"/>
      <c r="L69" s="168"/>
      <c r="M69" s="122"/>
      <c r="N69" s="168"/>
      <c r="O69" s="93" t="s">
        <v>301</v>
      </c>
      <c r="P69" s="4" t="s">
        <v>62</v>
      </c>
      <c r="Q69" s="4" t="s">
        <v>50</v>
      </c>
      <c r="R69" s="4">
        <f t="shared" si="64"/>
        <v>3</v>
      </c>
      <c r="S69" s="4">
        <f t="shared" si="65"/>
        <v>2</v>
      </c>
      <c r="T69" s="4" t="str">
        <f t="shared" si="57"/>
        <v>MODERATO</v>
      </c>
      <c r="U69" s="22">
        <f t="shared" si="58"/>
        <v>2</v>
      </c>
      <c r="V69" s="23">
        <f t="shared" si="59"/>
        <v>2</v>
      </c>
      <c r="W69" s="152"/>
      <c r="X69" s="140"/>
      <c r="Y69" s="164"/>
      <c r="Z69" s="178"/>
      <c r="AA69" s="164"/>
      <c r="AB69" s="140"/>
      <c r="AC69" s="140"/>
      <c r="AD69" s="140"/>
      <c r="AE69" s="140"/>
      <c r="AF69" s="140"/>
      <c r="AG69" s="164"/>
      <c r="AH69" s="268"/>
      <c r="AI69" s="240"/>
      <c r="AJ69" s="254"/>
      <c r="AK69" s="277"/>
      <c r="AL69" s="236"/>
      <c r="AM69" s="168"/>
      <c r="AN69" s="133"/>
    </row>
    <row r="70" spans="1:40" ht="57" customHeight="1" x14ac:dyDescent="0.2">
      <c r="A70" s="135"/>
      <c r="B70" s="202"/>
      <c r="C70" s="285"/>
      <c r="D70" s="166"/>
      <c r="E70" s="236"/>
      <c r="F70" s="164"/>
      <c r="G70" s="168"/>
      <c r="H70" s="164"/>
      <c r="I70" s="164"/>
      <c r="J70" s="164"/>
      <c r="K70" s="164"/>
      <c r="L70" s="168"/>
      <c r="M70" s="122"/>
      <c r="N70" s="168"/>
      <c r="O70" s="93" t="s">
        <v>302</v>
      </c>
      <c r="P70" s="4" t="s">
        <v>58</v>
      </c>
      <c r="Q70" s="4" t="s">
        <v>50</v>
      </c>
      <c r="R70" s="4">
        <f t="shared" si="64"/>
        <v>2</v>
      </c>
      <c r="S70" s="4">
        <f t="shared" si="65"/>
        <v>2</v>
      </c>
      <c r="T70" s="4" t="str">
        <f t="shared" si="57"/>
        <v>MODERATO</v>
      </c>
      <c r="U70" s="22">
        <f t="shared" si="58"/>
        <v>2</v>
      </c>
      <c r="V70" s="23">
        <f t="shared" si="59"/>
        <v>2</v>
      </c>
      <c r="W70" s="152"/>
      <c r="X70" s="140"/>
      <c r="Y70" s="164"/>
      <c r="Z70" s="178"/>
      <c r="AA70" s="164"/>
      <c r="AB70" s="140"/>
      <c r="AC70" s="140"/>
      <c r="AD70" s="140"/>
      <c r="AE70" s="140"/>
      <c r="AF70" s="140"/>
      <c r="AG70" s="164"/>
      <c r="AH70" s="268"/>
      <c r="AI70" s="240"/>
      <c r="AJ70" s="254"/>
      <c r="AK70" s="277"/>
      <c r="AL70" s="236"/>
      <c r="AM70" s="168"/>
      <c r="AN70" s="133"/>
    </row>
    <row r="71" spans="1:40" ht="57" customHeight="1" x14ac:dyDescent="0.2">
      <c r="A71" s="135"/>
      <c r="B71" s="202"/>
      <c r="C71" s="285"/>
      <c r="D71" s="166"/>
      <c r="E71" s="236"/>
      <c r="F71" s="164"/>
      <c r="G71" s="168"/>
      <c r="H71" s="164"/>
      <c r="I71" s="164"/>
      <c r="J71" s="164"/>
      <c r="K71" s="164"/>
      <c r="L71" s="168"/>
      <c r="M71" s="122"/>
      <c r="N71" s="168"/>
      <c r="O71" s="93" t="s">
        <v>303</v>
      </c>
      <c r="P71" s="4" t="s">
        <v>58</v>
      </c>
      <c r="Q71" s="4" t="s">
        <v>46</v>
      </c>
      <c r="R71" s="4">
        <f t="shared" si="64"/>
        <v>2</v>
      </c>
      <c r="S71" s="4">
        <f t="shared" si="65"/>
        <v>3</v>
      </c>
      <c r="T71" s="4" t="str">
        <f t="shared" si="57"/>
        <v>MODERATO</v>
      </c>
      <c r="U71" s="22">
        <f t="shared" si="58"/>
        <v>2</v>
      </c>
      <c r="V71" s="23">
        <f t="shared" si="59"/>
        <v>2</v>
      </c>
      <c r="W71" s="152"/>
      <c r="X71" s="140"/>
      <c r="Y71" s="164"/>
      <c r="Z71" s="178"/>
      <c r="AA71" s="164"/>
      <c r="AB71" s="140"/>
      <c r="AC71" s="140"/>
      <c r="AD71" s="140"/>
      <c r="AE71" s="140"/>
      <c r="AF71" s="140"/>
      <c r="AG71" s="164"/>
      <c r="AH71" s="268"/>
      <c r="AI71" s="240"/>
      <c r="AJ71" s="254"/>
      <c r="AK71" s="277"/>
      <c r="AL71" s="236"/>
      <c r="AM71" s="168"/>
      <c r="AN71" s="133"/>
    </row>
    <row r="72" spans="1:40" ht="57" customHeight="1" x14ac:dyDescent="0.2">
      <c r="A72" s="135"/>
      <c r="B72" s="202"/>
      <c r="C72" s="285"/>
      <c r="D72" s="166"/>
      <c r="E72" s="236"/>
      <c r="F72" s="164"/>
      <c r="G72" s="168"/>
      <c r="H72" s="164"/>
      <c r="I72" s="164"/>
      <c r="J72" s="164"/>
      <c r="K72" s="164"/>
      <c r="L72" s="168"/>
      <c r="M72" s="122"/>
      <c r="N72" s="168"/>
      <c r="O72" s="93" t="s">
        <v>304</v>
      </c>
      <c r="P72" s="4" t="s">
        <v>58</v>
      </c>
      <c r="Q72" s="4" t="s">
        <v>46</v>
      </c>
      <c r="R72" s="4">
        <f t="shared" si="64"/>
        <v>2</v>
      </c>
      <c r="S72" s="4">
        <f t="shared" si="65"/>
        <v>3</v>
      </c>
      <c r="T72" s="4" t="str">
        <f t="shared" si="57"/>
        <v>MODERATO</v>
      </c>
      <c r="U72" s="22">
        <f t="shared" si="58"/>
        <v>2</v>
      </c>
      <c r="V72" s="23">
        <f t="shared" si="59"/>
        <v>2</v>
      </c>
      <c r="W72" s="152"/>
      <c r="X72" s="140"/>
      <c r="Y72" s="164"/>
      <c r="Z72" s="178"/>
      <c r="AA72" s="164"/>
      <c r="AB72" s="140"/>
      <c r="AC72" s="140"/>
      <c r="AD72" s="140"/>
      <c r="AE72" s="140"/>
      <c r="AF72" s="140"/>
      <c r="AG72" s="164"/>
      <c r="AH72" s="268"/>
      <c r="AI72" s="240"/>
      <c r="AJ72" s="254"/>
      <c r="AK72" s="277"/>
      <c r="AL72" s="236"/>
      <c r="AM72" s="168"/>
      <c r="AN72" s="133"/>
    </row>
    <row r="73" spans="1:40" ht="57" customHeight="1" x14ac:dyDescent="0.2">
      <c r="A73" s="135"/>
      <c r="B73" s="202"/>
      <c r="C73" s="285"/>
      <c r="D73" s="166"/>
      <c r="E73" s="236"/>
      <c r="F73" s="164"/>
      <c r="G73" s="168"/>
      <c r="H73" s="164"/>
      <c r="I73" s="164"/>
      <c r="J73" s="164"/>
      <c r="K73" s="164"/>
      <c r="L73" s="168"/>
      <c r="M73" s="122"/>
      <c r="N73" s="168"/>
      <c r="O73" s="93" t="s">
        <v>305</v>
      </c>
      <c r="P73" s="4" t="s">
        <v>58</v>
      </c>
      <c r="Q73" s="4" t="s">
        <v>46</v>
      </c>
      <c r="R73" s="4">
        <f t="shared" si="64"/>
        <v>2</v>
      </c>
      <c r="S73" s="4">
        <f t="shared" si="65"/>
        <v>3</v>
      </c>
      <c r="T73" s="4" t="str">
        <f t="shared" si="57"/>
        <v>MODERATO</v>
      </c>
      <c r="U73" s="22">
        <f t="shared" si="58"/>
        <v>2</v>
      </c>
      <c r="V73" s="23">
        <f t="shared" si="59"/>
        <v>2</v>
      </c>
      <c r="W73" s="147"/>
      <c r="X73" s="140"/>
      <c r="Y73" s="164"/>
      <c r="Z73" s="178"/>
      <c r="AA73" s="164"/>
      <c r="AB73" s="140"/>
      <c r="AC73" s="140"/>
      <c r="AD73" s="140"/>
      <c r="AE73" s="140"/>
      <c r="AF73" s="140"/>
      <c r="AG73" s="164"/>
      <c r="AH73" s="268"/>
      <c r="AI73" s="240"/>
      <c r="AJ73" s="254"/>
      <c r="AK73" s="277"/>
      <c r="AL73" s="236"/>
      <c r="AM73" s="168"/>
      <c r="AN73" s="133"/>
    </row>
    <row r="74" spans="1:40" ht="76.150000000000006" customHeight="1" x14ac:dyDescent="0.2">
      <c r="A74" s="135"/>
      <c r="B74" s="202"/>
      <c r="C74" s="285"/>
      <c r="D74" s="166"/>
      <c r="E74" s="236"/>
      <c r="F74" s="164"/>
      <c r="G74" s="168"/>
      <c r="H74" s="164"/>
      <c r="I74" s="164"/>
      <c r="J74" s="164"/>
      <c r="K74" s="164"/>
      <c r="L74" s="168"/>
      <c r="M74" s="122"/>
      <c r="N74" s="168"/>
      <c r="O74" s="94" t="s">
        <v>307</v>
      </c>
      <c r="P74" s="4" t="s">
        <v>62</v>
      </c>
      <c r="Q74" s="4" t="s">
        <v>46</v>
      </c>
      <c r="R74" s="4">
        <f t="shared" si="55"/>
        <v>3</v>
      </c>
      <c r="S74" s="4">
        <f t="shared" si="56"/>
        <v>3</v>
      </c>
      <c r="T74" s="4" t="str">
        <f t="shared" si="57"/>
        <v>ELEVATO</v>
      </c>
      <c r="U74" s="22">
        <f t="shared" si="58"/>
        <v>3</v>
      </c>
      <c r="V74" s="23">
        <f t="shared" si="59"/>
        <v>3</v>
      </c>
      <c r="W74" s="146">
        <f>ROUND(AVERAGEA(U74:U80),0)</f>
        <v>3</v>
      </c>
      <c r="X74" s="140"/>
      <c r="Y74" s="164"/>
      <c r="Z74" s="178"/>
      <c r="AA74" s="164"/>
      <c r="AB74" s="140"/>
      <c r="AC74" s="140"/>
      <c r="AD74" s="140"/>
      <c r="AE74" s="140"/>
      <c r="AF74" s="140"/>
      <c r="AG74" s="164"/>
      <c r="AH74" s="268"/>
      <c r="AI74" s="240"/>
      <c r="AJ74" s="254"/>
      <c r="AK74" s="277"/>
      <c r="AL74" s="236"/>
      <c r="AM74" s="168"/>
      <c r="AN74" s="133"/>
    </row>
    <row r="75" spans="1:40" ht="58.15" customHeight="1" x14ac:dyDescent="0.2">
      <c r="A75" s="135"/>
      <c r="B75" s="202"/>
      <c r="C75" s="285"/>
      <c r="D75" s="166"/>
      <c r="E75" s="236"/>
      <c r="F75" s="164"/>
      <c r="G75" s="168"/>
      <c r="H75" s="164"/>
      <c r="I75" s="164"/>
      <c r="J75" s="164"/>
      <c r="K75" s="164"/>
      <c r="L75" s="168"/>
      <c r="M75" s="122"/>
      <c r="N75" s="168"/>
      <c r="O75" s="94" t="s">
        <v>308</v>
      </c>
      <c r="P75" s="4" t="s">
        <v>62</v>
      </c>
      <c r="Q75" s="4" t="s">
        <v>46</v>
      </c>
      <c r="R75" s="4">
        <f t="shared" si="55"/>
        <v>3</v>
      </c>
      <c r="S75" s="4">
        <f t="shared" si="56"/>
        <v>3</v>
      </c>
      <c r="T75" s="4" t="str">
        <f t="shared" si="57"/>
        <v>ELEVATO</v>
      </c>
      <c r="U75" s="22">
        <f t="shared" si="58"/>
        <v>3</v>
      </c>
      <c r="V75" s="23">
        <f t="shared" si="59"/>
        <v>3</v>
      </c>
      <c r="W75" s="152"/>
      <c r="X75" s="140"/>
      <c r="Y75" s="164"/>
      <c r="Z75" s="178"/>
      <c r="AA75" s="164"/>
      <c r="AB75" s="140"/>
      <c r="AC75" s="140"/>
      <c r="AD75" s="140"/>
      <c r="AE75" s="140"/>
      <c r="AF75" s="140"/>
      <c r="AG75" s="164"/>
      <c r="AH75" s="268"/>
      <c r="AI75" s="240"/>
      <c r="AJ75" s="254"/>
      <c r="AK75" s="277"/>
      <c r="AL75" s="236"/>
      <c r="AM75" s="168"/>
      <c r="AN75" s="133"/>
    </row>
    <row r="76" spans="1:40" ht="53.45" customHeight="1" x14ac:dyDescent="0.2">
      <c r="A76" s="135"/>
      <c r="B76" s="202"/>
      <c r="C76" s="285"/>
      <c r="D76" s="166"/>
      <c r="E76" s="236"/>
      <c r="F76" s="164"/>
      <c r="G76" s="168"/>
      <c r="H76" s="164"/>
      <c r="I76" s="164"/>
      <c r="J76" s="164"/>
      <c r="K76" s="164"/>
      <c r="L76" s="168"/>
      <c r="M76" s="122"/>
      <c r="N76" s="168"/>
      <c r="O76" s="94" t="s">
        <v>309</v>
      </c>
      <c r="P76" s="4" t="s">
        <v>62</v>
      </c>
      <c r="Q76" s="4" t="s">
        <v>46</v>
      </c>
      <c r="R76" s="4">
        <f t="shared" si="55"/>
        <v>3</v>
      </c>
      <c r="S76" s="4">
        <f t="shared" si="56"/>
        <v>3</v>
      </c>
      <c r="T76" s="4" t="str">
        <f t="shared" si="57"/>
        <v>ELEVATO</v>
      </c>
      <c r="U76" s="22">
        <f t="shared" si="58"/>
        <v>3</v>
      </c>
      <c r="V76" s="23">
        <f t="shared" si="59"/>
        <v>3</v>
      </c>
      <c r="W76" s="152"/>
      <c r="X76" s="140"/>
      <c r="Y76" s="164"/>
      <c r="Z76" s="178"/>
      <c r="AA76" s="164"/>
      <c r="AB76" s="140"/>
      <c r="AC76" s="140"/>
      <c r="AD76" s="140"/>
      <c r="AE76" s="140"/>
      <c r="AF76" s="140"/>
      <c r="AG76" s="164"/>
      <c r="AH76" s="268"/>
      <c r="AI76" s="240"/>
      <c r="AJ76" s="254"/>
      <c r="AK76" s="277"/>
      <c r="AL76" s="236"/>
      <c r="AM76" s="168"/>
      <c r="AN76" s="133"/>
    </row>
    <row r="77" spans="1:40" ht="53.45" customHeight="1" x14ac:dyDescent="0.2">
      <c r="A77" s="135"/>
      <c r="B77" s="202"/>
      <c r="C77" s="285"/>
      <c r="D77" s="166"/>
      <c r="E77" s="236"/>
      <c r="F77" s="164"/>
      <c r="G77" s="168"/>
      <c r="H77" s="164"/>
      <c r="I77" s="164"/>
      <c r="J77" s="164"/>
      <c r="K77" s="164"/>
      <c r="L77" s="168"/>
      <c r="M77" s="122"/>
      <c r="N77" s="168"/>
      <c r="O77" s="94" t="s">
        <v>310</v>
      </c>
      <c r="P77" s="4" t="s">
        <v>62</v>
      </c>
      <c r="Q77" s="4" t="s">
        <v>46</v>
      </c>
      <c r="R77" s="4">
        <f t="shared" ref="R77:R78" si="66">IF(P77="Remota",1,IF(P77="Bassa",2,IF(P77="Media",3,IF(P77="Alta",4))))</f>
        <v>3</v>
      </c>
      <c r="S77" s="4">
        <f t="shared" ref="S77:S78" si="67">IF(Q77="Lieve",1,IF(Q77="Medio",2,IF(Q77="Alto",3,IF(Q77="Critico",4))))</f>
        <v>3</v>
      </c>
      <c r="T77" s="4" t="str">
        <f t="shared" ref="T77:T78" si="68">IF((AND((R77*S77)&gt;0,(R77*S77)&lt;3)),"BASSO",IF((R77*S77)&gt;=12,"MOLTO ELEVATO",IF(AND((R77*S77)&gt;=8,(R77*S77)&lt;12),"ELEVATO",IF((AND((R77*S77)&gt;=3,(R77*S77)&lt;8)),"MODERATO","N.A."))))</f>
        <v>ELEVATO</v>
      </c>
      <c r="U77" s="22">
        <f t="shared" ref="U77:U78" si="69">IF(T77="MODERATO",2,IF(T77="BASSO",1,IF(T77="ELEVATO",3,IF(T77="MOLTO ELEVATO",4))))</f>
        <v>3</v>
      </c>
      <c r="V77" s="23">
        <f t="shared" ref="V77:V78" si="70">VALUE(U77)</f>
        <v>3</v>
      </c>
      <c r="W77" s="152"/>
      <c r="X77" s="140"/>
      <c r="Y77" s="164"/>
      <c r="Z77" s="178"/>
      <c r="AA77" s="164"/>
      <c r="AB77" s="140"/>
      <c r="AC77" s="140"/>
      <c r="AD77" s="140"/>
      <c r="AE77" s="140"/>
      <c r="AF77" s="140"/>
      <c r="AG77" s="164"/>
      <c r="AH77" s="268"/>
      <c r="AI77" s="240"/>
      <c r="AJ77" s="254"/>
      <c r="AK77" s="277"/>
      <c r="AL77" s="236"/>
      <c r="AM77" s="168"/>
      <c r="AN77" s="133"/>
    </row>
    <row r="78" spans="1:40" ht="69.75" customHeight="1" x14ac:dyDescent="0.2">
      <c r="A78" s="135"/>
      <c r="B78" s="202"/>
      <c r="C78" s="285"/>
      <c r="D78" s="166"/>
      <c r="E78" s="236"/>
      <c r="F78" s="164"/>
      <c r="G78" s="168"/>
      <c r="H78" s="164"/>
      <c r="I78" s="164"/>
      <c r="J78" s="164"/>
      <c r="K78" s="164"/>
      <c r="L78" s="168"/>
      <c r="M78" s="74"/>
      <c r="N78" s="168"/>
      <c r="O78" s="94" t="s">
        <v>311</v>
      </c>
      <c r="P78" s="4" t="s">
        <v>62</v>
      </c>
      <c r="Q78" s="4" t="s">
        <v>46</v>
      </c>
      <c r="R78" s="4">
        <f t="shared" si="66"/>
        <v>3</v>
      </c>
      <c r="S78" s="4">
        <f t="shared" si="67"/>
        <v>3</v>
      </c>
      <c r="T78" s="4" t="str">
        <f t="shared" si="68"/>
        <v>ELEVATO</v>
      </c>
      <c r="U78" s="22">
        <f t="shared" si="69"/>
        <v>3</v>
      </c>
      <c r="V78" s="23">
        <f t="shared" si="70"/>
        <v>3</v>
      </c>
      <c r="W78" s="152"/>
      <c r="X78" s="140"/>
      <c r="Y78" s="164"/>
      <c r="Z78" s="178"/>
      <c r="AA78" s="164"/>
      <c r="AB78" s="140"/>
      <c r="AC78" s="140"/>
      <c r="AD78" s="140"/>
      <c r="AE78" s="140"/>
      <c r="AF78" s="140"/>
      <c r="AG78" s="164"/>
      <c r="AH78" s="268"/>
      <c r="AI78" s="240"/>
      <c r="AJ78" s="254"/>
      <c r="AK78" s="277"/>
      <c r="AL78" s="236"/>
      <c r="AM78" s="168"/>
      <c r="AN78" s="133"/>
    </row>
    <row r="79" spans="1:40" ht="53.45" customHeight="1" x14ac:dyDescent="0.2">
      <c r="A79" s="135"/>
      <c r="B79" s="202"/>
      <c r="C79" s="285"/>
      <c r="D79" s="166"/>
      <c r="E79" s="236"/>
      <c r="F79" s="164"/>
      <c r="G79" s="168"/>
      <c r="H79" s="164"/>
      <c r="I79" s="164"/>
      <c r="J79" s="164"/>
      <c r="K79" s="164"/>
      <c r="L79" s="168"/>
      <c r="M79" s="74"/>
      <c r="N79" s="168"/>
      <c r="O79" s="94" t="s">
        <v>312</v>
      </c>
      <c r="P79" s="4" t="s">
        <v>62</v>
      </c>
      <c r="Q79" s="4" t="s">
        <v>46</v>
      </c>
      <c r="R79" s="4">
        <f t="shared" si="55"/>
        <v>3</v>
      </c>
      <c r="S79" s="4">
        <f t="shared" si="56"/>
        <v>3</v>
      </c>
      <c r="T79" s="4" t="str">
        <f t="shared" si="57"/>
        <v>ELEVATO</v>
      </c>
      <c r="U79" s="22">
        <f t="shared" si="58"/>
        <v>3</v>
      </c>
      <c r="V79" s="23">
        <f t="shared" si="59"/>
        <v>3</v>
      </c>
      <c r="W79" s="152"/>
      <c r="X79" s="140"/>
      <c r="Y79" s="164"/>
      <c r="Z79" s="178"/>
      <c r="AA79" s="164"/>
      <c r="AB79" s="140"/>
      <c r="AC79" s="140"/>
      <c r="AD79" s="140"/>
      <c r="AE79" s="140"/>
      <c r="AF79" s="140"/>
      <c r="AG79" s="164"/>
      <c r="AH79" s="268"/>
      <c r="AI79" s="240"/>
      <c r="AJ79" s="254"/>
      <c r="AK79" s="277"/>
      <c r="AL79" s="236"/>
      <c r="AM79" s="168"/>
      <c r="AN79" s="133"/>
    </row>
    <row r="80" spans="1:40" ht="57" customHeight="1" x14ac:dyDescent="0.2">
      <c r="A80" s="135"/>
      <c r="B80" s="202"/>
      <c r="C80" s="286"/>
      <c r="D80" s="279"/>
      <c r="E80" s="253"/>
      <c r="F80" s="154"/>
      <c r="G80" s="167"/>
      <c r="H80" s="154"/>
      <c r="I80" s="154"/>
      <c r="J80" s="154"/>
      <c r="K80" s="154"/>
      <c r="L80" s="167"/>
      <c r="M80" s="73"/>
      <c r="N80" s="167"/>
      <c r="O80" s="94" t="s">
        <v>313</v>
      </c>
      <c r="P80" s="4" t="s">
        <v>62</v>
      </c>
      <c r="Q80" s="4" t="s">
        <v>46</v>
      </c>
      <c r="R80" s="4">
        <f t="shared" si="55"/>
        <v>3</v>
      </c>
      <c r="S80" s="4">
        <f t="shared" si="56"/>
        <v>3</v>
      </c>
      <c r="T80" s="4" t="str">
        <f t="shared" si="57"/>
        <v>ELEVATO</v>
      </c>
      <c r="U80" s="22">
        <f t="shared" si="58"/>
        <v>3</v>
      </c>
      <c r="V80" s="23">
        <f t="shared" si="59"/>
        <v>3</v>
      </c>
      <c r="W80" s="147"/>
      <c r="X80" s="148"/>
      <c r="Y80" s="154"/>
      <c r="Z80" s="179"/>
      <c r="AA80" s="154"/>
      <c r="AB80" s="148"/>
      <c r="AC80" s="148"/>
      <c r="AD80" s="148"/>
      <c r="AE80" s="148"/>
      <c r="AF80" s="148"/>
      <c r="AG80" s="154"/>
      <c r="AH80" s="283"/>
      <c r="AI80" s="241"/>
      <c r="AJ80" s="276"/>
      <c r="AK80" s="278"/>
      <c r="AL80" s="253"/>
      <c r="AM80" s="167"/>
      <c r="AN80" s="132"/>
    </row>
    <row r="81" spans="1:40" ht="51.6" customHeight="1" x14ac:dyDescent="0.2">
      <c r="A81" s="135"/>
      <c r="B81" s="202"/>
      <c r="C81" s="184" t="s">
        <v>314</v>
      </c>
      <c r="D81" s="172" t="s">
        <v>315</v>
      </c>
      <c r="E81" s="189" t="s">
        <v>212</v>
      </c>
      <c r="F81" s="153"/>
      <c r="G81" s="163" t="s">
        <v>43</v>
      </c>
      <c r="H81" s="153"/>
      <c r="I81" s="153"/>
      <c r="J81" s="153" t="s">
        <v>43</v>
      </c>
      <c r="K81" s="153"/>
      <c r="L81" s="163" t="s">
        <v>43</v>
      </c>
      <c r="M81" s="49"/>
      <c r="N81" s="163"/>
      <c r="O81" s="94" t="s">
        <v>316</v>
      </c>
      <c r="P81" s="4" t="s">
        <v>58</v>
      </c>
      <c r="Q81" s="4" t="s">
        <v>46</v>
      </c>
      <c r="R81" s="4">
        <f t="shared" si="55"/>
        <v>2</v>
      </c>
      <c r="S81" s="4">
        <f t="shared" si="56"/>
        <v>3</v>
      </c>
      <c r="T81" s="4" t="str">
        <f t="shared" si="57"/>
        <v>MODERATO</v>
      </c>
      <c r="U81" s="22">
        <f t="shared" si="58"/>
        <v>2</v>
      </c>
      <c r="V81" s="23">
        <f t="shared" si="59"/>
        <v>2</v>
      </c>
      <c r="W81" s="146">
        <f>ROUND(AVERAGEA(U81:U82),0)</f>
        <v>3</v>
      </c>
      <c r="X81" s="139" t="str">
        <f t="shared" ref="X81" si="71">IF(W81=1,"BASSO",IF(W81=2,"MODERATO",IF(W81=3,"ELEVATO",IF(W81=4,"MOLTO ELEVATO"))))</f>
        <v>ELEVATO</v>
      </c>
      <c r="Y81" s="171" t="s">
        <v>293</v>
      </c>
      <c r="Z81" s="197" t="s">
        <v>317</v>
      </c>
      <c r="AA81" s="163" t="s">
        <v>393</v>
      </c>
      <c r="AB81" s="139" t="s">
        <v>45</v>
      </c>
      <c r="AC81" s="139" t="s">
        <v>46</v>
      </c>
      <c r="AD81" s="139">
        <f t="shared" ref="AD81" si="72">IF(AB81="Remota",1,IF(AB81="Bassa",2,IF(AB81="Media",3,IF(AB81="Alta",4))))</f>
        <v>1</v>
      </c>
      <c r="AE81" s="139">
        <f t="shared" ref="AE81" si="73">IF(AC81="Lieve",1,IF(AC81="Medio",2,IF(AC81="Alto",3,IF(AC81="Critico",4))))</f>
        <v>3</v>
      </c>
      <c r="AF81" s="139" t="str">
        <f t="shared" ref="AF81" si="74">IF((AND((AD81*AE81)&gt;0,(AD81*AE81)&lt;3)),"BASSO",IF((AD81*AE81)&gt;=12,"MOLTO ELEVATO",IF(AND((AD81*AE81)&gt;=8,(AD81*AE81)&lt;12),"ELEVATO",IF((AND((AD81*AE81)&gt;=3,(AD81*AE81)&lt;8)),"MODERATO","N.A."))))</f>
        <v>MODERATO</v>
      </c>
      <c r="AG81" s="153" t="s">
        <v>43</v>
      </c>
      <c r="AH81" s="182" t="s">
        <v>225</v>
      </c>
      <c r="AI81" s="142" t="s">
        <v>43</v>
      </c>
      <c r="AJ81" s="195" t="s">
        <v>43</v>
      </c>
      <c r="AK81" s="143" t="s">
        <v>318</v>
      </c>
      <c r="AL81" s="141" t="s">
        <v>319</v>
      </c>
      <c r="AM81" s="153" t="s">
        <v>320</v>
      </c>
      <c r="AN81" s="131"/>
    </row>
    <row r="82" spans="1:40" ht="83.25" customHeight="1" x14ac:dyDescent="0.2">
      <c r="A82" s="135"/>
      <c r="B82" s="202"/>
      <c r="C82" s="200"/>
      <c r="D82" s="173"/>
      <c r="E82" s="159"/>
      <c r="F82" s="164"/>
      <c r="G82" s="168"/>
      <c r="H82" s="164"/>
      <c r="I82" s="164"/>
      <c r="J82" s="164"/>
      <c r="K82" s="164"/>
      <c r="L82" s="168"/>
      <c r="M82" s="74"/>
      <c r="N82" s="168"/>
      <c r="O82" s="93" t="s">
        <v>321</v>
      </c>
      <c r="P82" s="4" t="s">
        <v>62</v>
      </c>
      <c r="Q82" s="4" t="s">
        <v>46</v>
      </c>
      <c r="R82" s="4">
        <f t="shared" si="55"/>
        <v>3</v>
      </c>
      <c r="S82" s="4">
        <f t="shared" si="56"/>
        <v>3</v>
      </c>
      <c r="T82" s="4" t="str">
        <f t="shared" si="57"/>
        <v>ELEVATO</v>
      </c>
      <c r="U82" s="22">
        <f t="shared" si="58"/>
        <v>3</v>
      </c>
      <c r="V82" s="23">
        <f t="shared" si="59"/>
        <v>3</v>
      </c>
      <c r="W82" s="152"/>
      <c r="X82" s="140"/>
      <c r="Y82" s="156"/>
      <c r="Z82" s="198"/>
      <c r="AA82" s="154"/>
      <c r="AB82" s="140"/>
      <c r="AC82" s="140"/>
      <c r="AD82" s="140"/>
      <c r="AE82" s="140"/>
      <c r="AF82" s="140"/>
      <c r="AG82" s="154"/>
      <c r="AH82" s="183"/>
      <c r="AI82" s="142"/>
      <c r="AJ82" s="196"/>
      <c r="AK82" s="142"/>
      <c r="AL82" s="128"/>
      <c r="AM82" s="154"/>
      <c r="AN82" s="132"/>
    </row>
    <row r="83" spans="1:40" ht="51.6" customHeight="1" x14ac:dyDescent="0.2">
      <c r="A83" s="135"/>
      <c r="B83" s="202"/>
      <c r="C83" s="184" t="s">
        <v>322</v>
      </c>
      <c r="D83" s="172" t="s">
        <v>323</v>
      </c>
      <c r="E83" s="189" t="s">
        <v>212</v>
      </c>
      <c r="F83" s="153"/>
      <c r="G83" s="163" t="s">
        <v>43</v>
      </c>
      <c r="H83" s="153"/>
      <c r="I83" s="153"/>
      <c r="J83" s="153" t="s">
        <v>43</v>
      </c>
      <c r="K83" s="153"/>
      <c r="L83" s="163" t="s">
        <v>43</v>
      </c>
      <c r="M83" s="49"/>
      <c r="N83" s="163"/>
      <c r="O83" s="97" t="s">
        <v>324</v>
      </c>
      <c r="P83" s="4" t="s">
        <v>58</v>
      </c>
      <c r="Q83" s="4" t="s">
        <v>46</v>
      </c>
      <c r="R83" s="4">
        <f t="shared" si="55"/>
        <v>2</v>
      </c>
      <c r="S83" s="4">
        <f t="shared" si="56"/>
        <v>3</v>
      </c>
      <c r="T83" s="4" t="str">
        <f t="shared" si="57"/>
        <v>MODERATO</v>
      </c>
      <c r="U83" s="22">
        <f t="shared" si="58"/>
        <v>2</v>
      </c>
      <c r="V83" s="23">
        <f t="shared" si="59"/>
        <v>2</v>
      </c>
      <c r="W83" s="146">
        <f>ROUND(AVERAGEA(U83:U87),0)</f>
        <v>2</v>
      </c>
      <c r="X83" s="139" t="str">
        <f t="shared" ref="X83" si="75">IF(W83=1,"BASSO",IF(W83=2,"MODERATO",IF(W83=3,"ELEVATO",IF(W83=4,"MOLTO ELEVATO"))))</f>
        <v>MODERATO</v>
      </c>
      <c r="Y83" s="171" t="s">
        <v>223</v>
      </c>
      <c r="Z83" s="171" t="s">
        <v>325</v>
      </c>
      <c r="AA83" s="177" t="s">
        <v>391</v>
      </c>
      <c r="AB83" s="139" t="s">
        <v>58</v>
      </c>
      <c r="AC83" s="139" t="s">
        <v>50</v>
      </c>
      <c r="AD83" s="139">
        <f t="shared" ref="AD83" si="76">IF(AB83="Remota",1,IF(AB83="Bassa",2,IF(AB83="Media",3,IF(AB83="Alta",4))))</f>
        <v>2</v>
      </c>
      <c r="AE83" s="139">
        <f t="shared" ref="AE83" si="77">IF(AC83="Lieve",1,IF(AC83="Medio",2,IF(AC83="Alto",3,IF(AC83="Critico",4))))</f>
        <v>2</v>
      </c>
      <c r="AF83" s="139" t="str">
        <f t="shared" ref="AF83" si="78">IF((AND((AD83*AE83)&gt;0,(AD83*AE83)&lt;3)),"BASSO",IF((AD83*AE83)&gt;=12,"MOLTO ELEVATO",IF(AND((AD83*AE83)&gt;=8,(AD83*AE83)&lt;12),"ELEVATO",IF((AND((AD83*AE83)&gt;=3,(AD83*AE83)&lt;8)),"MODERATO","N.A."))))</f>
        <v>MODERATO</v>
      </c>
      <c r="AG83" s="153" t="s">
        <v>43</v>
      </c>
      <c r="AH83" s="182" t="s">
        <v>225</v>
      </c>
      <c r="AI83" s="142" t="s">
        <v>43</v>
      </c>
      <c r="AJ83" s="195" t="s">
        <v>43</v>
      </c>
      <c r="AK83" s="141" t="s">
        <v>326</v>
      </c>
      <c r="AL83" s="141" t="s">
        <v>327</v>
      </c>
      <c r="AM83" s="153" t="s">
        <v>297</v>
      </c>
      <c r="AN83" s="129" t="s">
        <v>328</v>
      </c>
    </row>
    <row r="84" spans="1:40" ht="51.6" customHeight="1" x14ac:dyDescent="0.2">
      <c r="A84" s="135"/>
      <c r="B84" s="202"/>
      <c r="C84" s="185"/>
      <c r="D84" s="287"/>
      <c r="E84" s="190"/>
      <c r="F84" s="164"/>
      <c r="G84" s="168"/>
      <c r="H84" s="164"/>
      <c r="I84" s="164"/>
      <c r="J84" s="164"/>
      <c r="K84" s="164"/>
      <c r="L84" s="168"/>
      <c r="M84" s="74"/>
      <c r="N84" s="168"/>
      <c r="O84" s="94" t="s">
        <v>329</v>
      </c>
      <c r="P84" s="4" t="s">
        <v>58</v>
      </c>
      <c r="Q84" s="4" t="s">
        <v>46</v>
      </c>
      <c r="R84" s="4">
        <f t="shared" ref="R84" si="79">IF(P84="Remota",1,IF(P84="Bassa",2,IF(P84="Media",3,IF(P84="Alta",4))))</f>
        <v>2</v>
      </c>
      <c r="S84" s="4">
        <f t="shared" ref="S84" si="80">IF(Q84="Lieve",1,IF(Q84="Medio",2,IF(Q84="Alto",3,IF(Q84="Critico",4))))</f>
        <v>3</v>
      </c>
      <c r="T84" s="4" t="str">
        <f t="shared" si="57"/>
        <v>MODERATO</v>
      </c>
      <c r="U84" s="22">
        <f t="shared" si="58"/>
        <v>2</v>
      </c>
      <c r="V84" s="23">
        <f t="shared" si="59"/>
        <v>2</v>
      </c>
      <c r="W84" s="152"/>
      <c r="X84" s="140"/>
      <c r="Y84" s="156"/>
      <c r="Z84" s="156"/>
      <c r="AA84" s="178"/>
      <c r="AB84" s="140"/>
      <c r="AC84" s="140"/>
      <c r="AD84" s="140"/>
      <c r="AE84" s="140"/>
      <c r="AF84" s="140"/>
      <c r="AG84" s="164"/>
      <c r="AH84" s="183"/>
      <c r="AI84" s="142"/>
      <c r="AJ84" s="195"/>
      <c r="AK84" s="141"/>
      <c r="AL84" s="141"/>
      <c r="AM84" s="164"/>
      <c r="AN84" s="129"/>
    </row>
    <row r="85" spans="1:40" ht="51.6" customHeight="1" x14ac:dyDescent="0.2">
      <c r="A85" s="135"/>
      <c r="B85" s="202"/>
      <c r="C85" s="185"/>
      <c r="D85" s="287"/>
      <c r="E85" s="190"/>
      <c r="F85" s="164"/>
      <c r="G85" s="168"/>
      <c r="H85" s="164"/>
      <c r="I85" s="164"/>
      <c r="J85" s="164"/>
      <c r="K85" s="164"/>
      <c r="L85" s="168"/>
      <c r="M85" s="74"/>
      <c r="N85" s="168"/>
      <c r="O85" s="94" t="s">
        <v>330</v>
      </c>
      <c r="P85" s="4" t="s">
        <v>58</v>
      </c>
      <c r="Q85" s="4" t="s">
        <v>46</v>
      </c>
      <c r="R85" s="4">
        <f t="shared" ref="R85:R86" si="81">IF(P85="Remota",1,IF(P85="Bassa",2,IF(P85="Media",3,IF(P85="Alta",4))))</f>
        <v>2</v>
      </c>
      <c r="S85" s="4">
        <f t="shared" ref="S85:S86" si="82">IF(Q85="Lieve",1,IF(Q85="Medio",2,IF(Q85="Alto",3,IF(Q85="Critico",4))))</f>
        <v>3</v>
      </c>
      <c r="T85" s="4" t="str">
        <f t="shared" ref="T85:T86" si="83">IF((AND((R85*S85)&gt;0,(R85*S85)&lt;3)),"BASSO",IF((R85*S85)&gt;=12,"MOLTO ELEVATO",IF(AND((R85*S85)&gt;=8,(R85*S85)&lt;12),"ELEVATO",IF((AND((R85*S85)&gt;=3,(R85*S85)&lt;8)),"MODERATO","N.A."))))</f>
        <v>MODERATO</v>
      </c>
      <c r="U85" s="22">
        <f t="shared" si="58"/>
        <v>2</v>
      </c>
      <c r="V85" s="23">
        <f t="shared" si="59"/>
        <v>2</v>
      </c>
      <c r="W85" s="152"/>
      <c r="X85" s="140"/>
      <c r="Y85" s="156"/>
      <c r="Z85" s="156"/>
      <c r="AA85" s="178"/>
      <c r="AB85" s="140"/>
      <c r="AC85" s="140"/>
      <c r="AD85" s="140"/>
      <c r="AE85" s="140"/>
      <c r="AF85" s="140"/>
      <c r="AG85" s="164"/>
      <c r="AH85" s="183"/>
      <c r="AI85" s="142"/>
      <c r="AJ85" s="195"/>
      <c r="AK85" s="141"/>
      <c r="AL85" s="141"/>
      <c r="AM85" s="164"/>
      <c r="AN85" s="129"/>
    </row>
    <row r="86" spans="1:40" ht="78.75" customHeight="1" x14ac:dyDescent="0.2">
      <c r="A86" s="135"/>
      <c r="B86" s="202"/>
      <c r="C86" s="185"/>
      <c r="D86" s="287"/>
      <c r="E86" s="190"/>
      <c r="F86" s="164"/>
      <c r="G86" s="168"/>
      <c r="H86" s="164"/>
      <c r="I86" s="164"/>
      <c r="J86" s="164"/>
      <c r="K86" s="164"/>
      <c r="L86" s="168"/>
      <c r="M86" s="74"/>
      <c r="N86" s="168"/>
      <c r="O86" s="94" t="s">
        <v>331</v>
      </c>
      <c r="P86" s="4" t="s">
        <v>58</v>
      </c>
      <c r="Q86" s="4" t="s">
        <v>46</v>
      </c>
      <c r="R86" s="4">
        <f t="shared" si="81"/>
        <v>2</v>
      </c>
      <c r="S86" s="4">
        <f t="shared" si="82"/>
        <v>3</v>
      </c>
      <c r="T86" s="4" t="str">
        <f t="shared" si="83"/>
        <v>MODERATO</v>
      </c>
      <c r="U86" s="22">
        <f t="shared" si="58"/>
        <v>2</v>
      </c>
      <c r="V86" s="23">
        <f t="shared" si="59"/>
        <v>2</v>
      </c>
      <c r="W86" s="152"/>
      <c r="X86" s="140"/>
      <c r="Y86" s="156"/>
      <c r="Z86" s="156"/>
      <c r="AA86" s="178"/>
      <c r="AB86" s="140"/>
      <c r="AC86" s="140"/>
      <c r="AD86" s="140"/>
      <c r="AE86" s="140"/>
      <c r="AF86" s="140"/>
      <c r="AG86" s="164"/>
      <c r="AH86" s="183"/>
      <c r="AI86" s="142"/>
      <c r="AJ86" s="195"/>
      <c r="AK86" s="141"/>
      <c r="AL86" s="141"/>
      <c r="AM86" s="164"/>
      <c r="AN86" s="129"/>
    </row>
    <row r="87" spans="1:40" ht="71.25" customHeight="1" x14ac:dyDescent="0.2">
      <c r="A87" s="135"/>
      <c r="B87" s="202"/>
      <c r="C87" s="200"/>
      <c r="D87" s="173"/>
      <c r="E87" s="159"/>
      <c r="F87" s="164"/>
      <c r="G87" s="168"/>
      <c r="H87" s="164"/>
      <c r="I87" s="164"/>
      <c r="J87" s="164"/>
      <c r="K87" s="164"/>
      <c r="L87" s="168"/>
      <c r="M87" s="74"/>
      <c r="N87" s="168"/>
      <c r="O87" s="94" t="s">
        <v>332</v>
      </c>
      <c r="P87" s="4" t="s">
        <v>58</v>
      </c>
      <c r="Q87" s="4" t="s">
        <v>46</v>
      </c>
      <c r="R87" s="4">
        <f t="shared" si="55"/>
        <v>2</v>
      </c>
      <c r="S87" s="4">
        <f t="shared" si="56"/>
        <v>3</v>
      </c>
      <c r="T87" s="4" t="str">
        <f t="shared" si="57"/>
        <v>MODERATO</v>
      </c>
      <c r="U87" s="22">
        <f t="shared" si="58"/>
        <v>2</v>
      </c>
      <c r="V87" s="23">
        <f t="shared" si="59"/>
        <v>2</v>
      </c>
      <c r="W87" s="152"/>
      <c r="X87" s="140"/>
      <c r="Y87" s="156"/>
      <c r="Z87" s="156"/>
      <c r="AA87" s="154"/>
      <c r="AB87" s="140"/>
      <c r="AC87" s="140"/>
      <c r="AD87" s="140"/>
      <c r="AE87" s="140"/>
      <c r="AF87" s="140"/>
      <c r="AG87" s="154"/>
      <c r="AH87" s="183"/>
      <c r="AI87" s="142"/>
      <c r="AJ87" s="196"/>
      <c r="AK87" s="142"/>
      <c r="AL87" s="142"/>
      <c r="AM87" s="154"/>
      <c r="AN87" s="129"/>
    </row>
    <row r="88" spans="1:40" ht="51.6" customHeight="1" x14ac:dyDescent="0.2">
      <c r="A88" s="135"/>
      <c r="B88" s="202"/>
      <c r="C88" s="184" t="s">
        <v>333</v>
      </c>
      <c r="D88" s="187" t="s">
        <v>334</v>
      </c>
      <c r="E88" s="189" t="s">
        <v>335</v>
      </c>
      <c r="F88" s="153"/>
      <c r="G88" s="163" t="s">
        <v>43</v>
      </c>
      <c r="H88" s="153"/>
      <c r="I88" s="153"/>
      <c r="J88" s="153" t="s">
        <v>43</v>
      </c>
      <c r="K88" s="153"/>
      <c r="L88" s="163" t="s">
        <v>43</v>
      </c>
      <c r="M88" s="163"/>
      <c r="N88" s="163"/>
      <c r="O88" s="97" t="s">
        <v>336</v>
      </c>
      <c r="P88" s="4" t="s">
        <v>58</v>
      </c>
      <c r="Q88" s="4" t="s">
        <v>46</v>
      </c>
      <c r="R88" s="4">
        <f t="shared" si="55"/>
        <v>2</v>
      </c>
      <c r="S88" s="4">
        <f t="shared" si="56"/>
        <v>3</v>
      </c>
      <c r="T88" s="4" t="str">
        <f t="shared" si="57"/>
        <v>MODERATO</v>
      </c>
      <c r="U88" s="22">
        <f t="shared" si="58"/>
        <v>2</v>
      </c>
      <c r="V88" s="23">
        <f t="shared" si="59"/>
        <v>2</v>
      </c>
      <c r="W88" s="146">
        <f>ROUND(AVERAGEA(U88:U90),0)</f>
        <v>2</v>
      </c>
      <c r="X88" s="139" t="str">
        <f t="shared" ref="X88" si="84">IF(W88=1,"BASSO",IF(W88=2,"MODERATO",IF(W88=3,"ELEVATO",IF(W88=4,"MOLTO ELEVATO"))))</f>
        <v>MODERATO</v>
      </c>
      <c r="Y88" s="171" t="s">
        <v>223</v>
      </c>
      <c r="Z88" s="171" t="s">
        <v>325</v>
      </c>
      <c r="AA88" s="153" t="s">
        <v>337</v>
      </c>
      <c r="AB88" s="139" t="s">
        <v>45</v>
      </c>
      <c r="AC88" s="139" t="s">
        <v>46</v>
      </c>
      <c r="AD88" s="139">
        <f t="shared" ref="AD88" si="85">IF(AB88="Remota",1,IF(AB88="Bassa",2,IF(AB88="Media",3,IF(AB88="Alta",4))))</f>
        <v>1</v>
      </c>
      <c r="AE88" s="139">
        <f t="shared" ref="AE88" si="86">IF(AC88="Lieve",1,IF(AC88="Medio",2,IF(AC88="Alto",3,IF(AC88="Critico",4))))</f>
        <v>3</v>
      </c>
      <c r="AF88" s="139" t="str">
        <f t="shared" ref="AF88" si="87">IF((AND((AD88*AE88)&gt;0,(AD88*AE88)&lt;3)),"BASSO",IF((AD88*AE88)&gt;=12,"MOLTO ELEVATO",IF(AND((AD88*AE88)&gt;=8,(AD88*AE88)&lt;12),"ELEVATO",IF((AND((AD88*AE88)&gt;=3,(AD88*AE88)&lt;8)),"MODERATO","N.A."))))</f>
        <v>MODERATO</v>
      </c>
      <c r="AG88" s="153" t="s">
        <v>43</v>
      </c>
      <c r="AH88" s="182" t="s">
        <v>225</v>
      </c>
      <c r="AI88" s="192" t="s">
        <v>43</v>
      </c>
      <c r="AJ88" s="195" t="s">
        <v>43</v>
      </c>
      <c r="AK88" s="137" t="s">
        <v>338</v>
      </c>
      <c r="AL88" s="141" t="s">
        <v>339</v>
      </c>
      <c r="AM88" s="153" t="s">
        <v>340</v>
      </c>
      <c r="AN88" s="128" t="s">
        <v>341</v>
      </c>
    </row>
    <row r="89" spans="1:40" ht="51.6" customHeight="1" x14ac:dyDescent="0.2">
      <c r="A89" s="135"/>
      <c r="B89" s="202"/>
      <c r="C89" s="185"/>
      <c r="D89" s="173"/>
      <c r="E89" s="190"/>
      <c r="F89" s="164"/>
      <c r="G89" s="168"/>
      <c r="H89" s="164"/>
      <c r="I89" s="164"/>
      <c r="J89" s="164"/>
      <c r="K89" s="164"/>
      <c r="L89" s="168"/>
      <c r="M89" s="168"/>
      <c r="N89" s="168"/>
      <c r="O89" s="97" t="s">
        <v>342</v>
      </c>
      <c r="P89" s="4" t="s">
        <v>58</v>
      </c>
      <c r="Q89" s="4" t="s">
        <v>46</v>
      </c>
      <c r="R89" s="4">
        <f t="shared" si="55"/>
        <v>2</v>
      </c>
      <c r="S89" s="4">
        <f t="shared" si="56"/>
        <v>3</v>
      </c>
      <c r="T89" s="4" t="str">
        <f t="shared" si="57"/>
        <v>MODERATO</v>
      </c>
      <c r="U89" s="22">
        <f t="shared" si="58"/>
        <v>2</v>
      </c>
      <c r="V89" s="23">
        <f t="shared" si="59"/>
        <v>2</v>
      </c>
      <c r="W89" s="152"/>
      <c r="X89" s="140"/>
      <c r="Y89" s="156"/>
      <c r="Z89" s="156"/>
      <c r="AA89" s="164"/>
      <c r="AB89" s="140"/>
      <c r="AC89" s="140"/>
      <c r="AD89" s="140"/>
      <c r="AE89" s="140"/>
      <c r="AF89" s="140"/>
      <c r="AG89" s="164"/>
      <c r="AH89" s="183"/>
      <c r="AI89" s="193"/>
      <c r="AJ89" s="195"/>
      <c r="AK89" s="180"/>
      <c r="AL89" s="143"/>
      <c r="AM89" s="164"/>
      <c r="AN89" s="128"/>
    </row>
    <row r="90" spans="1:40" ht="177" customHeight="1" x14ac:dyDescent="0.2">
      <c r="A90" s="136"/>
      <c r="B90" s="224"/>
      <c r="C90" s="186"/>
      <c r="D90" s="188"/>
      <c r="E90" s="159"/>
      <c r="F90" s="191"/>
      <c r="G90" s="169"/>
      <c r="H90" s="191"/>
      <c r="I90" s="191"/>
      <c r="J90" s="191"/>
      <c r="K90" s="191"/>
      <c r="L90" s="169"/>
      <c r="M90" s="169"/>
      <c r="N90" s="169"/>
      <c r="O90" s="97" t="s">
        <v>343</v>
      </c>
      <c r="P90" s="4" t="s">
        <v>58</v>
      </c>
      <c r="Q90" s="4" t="s">
        <v>46</v>
      </c>
      <c r="R90" s="4">
        <f t="shared" si="55"/>
        <v>2</v>
      </c>
      <c r="S90" s="4">
        <f t="shared" si="56"/>
        <v>3</v>
      </c>
      <c r="T90" s="4" t="str">
        <f t="shared" si="57"/>
        <v>MODERATO</v>
      </c>
      <c r="U90" s="77">
        <f t="shared" si="58"/>
        <v>2</v>
      </c>
      <c r="V90" s="78">
        <f t="shared" si="59"/>
        <v>2</v>
      </c>
      <c r="W90" s="170"/>
      <c r="X90" s="157"/>
      <c r="Y90" s="156"/>
      <c r="Z90" s="156"/>
      <c r="AA90" s="164"/>
      <c r="AB90" s="140"/>
      <c r="AC90" s="140"/>
      <c r="AD90" s="140"/>
      <c r="AE90" s="140"/>
      <c r="AF90" s="140"/>
      <c r="AG90" s="164"/>
      <c r="AH90" s="183"/>
      <c r="AI90" s="194"/>
      <c r="AJ90" s="196"/>
      <c r="AK90" s="181"/>
      <c r="AL90" s="142"/>
      <c r="AM90" s="154"/>
      <c r="AN90" s="128"/>
    </row>
    <row r="91" spans="1:40" ht="33.75" customHeight="1" x14ac:dyDescent="0.2">
      <c r="A91" s="280">
        <v>12</v>
      </c>
      <c r="B91" s="281" t="s">
        <v>344</v>
      </c>
      <c r="C91" s="282" t="s">
        <v>345</v>
      </c>
      <c r="D91" s="282" t="s">
        <v>346</v>
      </c>
      <c r="E91" s="141" t="s">
        <v>212</v>
      </c>
      <c r="F91" s="293"/>
      <c r="G91" s="294" t="s">
        <v>43</v>
      </c>
      <c r="H91" s="293" t="s">
        <v>347</v>
      </c>
      <c r="I91" s="293"/>
      <c r="J91" s="293"/>
      <c r="K91" s="293"/>
      <c r="L91" s="294" t="s">
        <v>43</v>
      </c>
      <c r="M91" s="294"/>
      <c r="N91" s="294"/>
      <c r="O91" s="129" t="s">
        <v>348</v>
      </c>
      <c r="P91" s="139" t="s">
        <v>58</v>
      </c>
      <c r="Q91" s="139" t="s">
        <v>46</v>
      </c>
      <c r="R91" s="139">
        <f t="shared" ref="R91" si="88">IF(P91="Remota",1,IF(P91="Bassa",2,IF(P91="Media",3,IF(P91="Alta",4))))</f>
        <v>2</v>
      </c>
      <c r="S91" s="139">
        <f t="shared" ref="S91" si="89">IF(Q91="Lieve",1,IF(Q91="Medio",2,IF(Q91="Alto",3,IF(Q91="Critico",4))))</f>
        <v>3</v>
      </c>
      <c r="T91" s="139" t="str">
        <f t="shared" ref="T91" si="90">IF((AND((R91*S91)&gt;0,(R91*S91)&lt;3)),"BASSO",IF((R91*S91)&gt;=12,"MOLTO ELEVATO",IF(AND((R91*S91)&gt;=8,(R91*S91)&lt;12),"ELEVATO",IF((AND((R91*S91)&gt;=3,(R91*S91)&lt;8)),"MODERATO","N.A."))))</f>
        <v>MODERATO</v>
      </c>
      <c r="U91" s="288">
        <f t="shared" ref="U91" si="91">IF(T91="MODERATO",2,IF(T91="BASSO",1,IF(T91="ELEVATO",3,IF(T91="MOLTO ELEVATO",4))))</f>
        <v>2</v>
      </c>
      <c r="V91" s="289">
        <f t="shared" ref="V91" si="92">VALUE(U91)</f>
        <v>2</v>
      </c>
      <c r="W91" s="292">
        <f t="shared" ref="W91" si="93">ROUND(AVERAGEA(U91:U93),0)</f>
        <v>2</v>
      </c>
      <c r="X91" s="288" t="str">
        <f t="shared" ref="X91" si="94">IF(W91=1,"BASSO",IF(W91=2,"MODERATO",IF(W91=3,"ELEVATO",IF(W91=4,"MOLTO ELEVATO"))))</f>
        <v>MODERATO</v>
      </c>
      <c r="Y91" s="302" t="s">
        <v>122</v>
      </c>
      <c r="Z91" s="212" t="s">
        <v>349</v>
      </c>
      <c r="AA91" s="212" t="s">
        <v>350</v>
      </c>
      <c r="AB91" s="295" t="s">
        <v>45</v>
      </c>
      <c r="AC91" s="295" t="s">
        <v>50</v>
      </c>
      <c r="AD91" s="295">
        <f t="shared" ref="AD91" si="95">IF(AB91="Remota",1,IF(AB91="Bassa",2,IF(AB91="Media",3,IF(AB91="Alta",4))))</f>
        <v>1</v>
      </c>
      <c r="AE91" s="295">
        <f t="shared" ref="AE91" si="96">IF(AC91="Lieve",1,IF(AC91="Medio",2,IF(AC91="Alto",3,IF(AC91="Critico",4))))</f>
        <v>2</v>
      </c>
      <c r="AF91" s="296" t="s">
        <v>351</v>
      </c>
      <c r="AG91" s="299" t="s">
        <v>347</v>
      </c>
      <c r="AH91" s="225" t="s">
        <v>52</v>
      </c>
      <c r="AI91" s="273" t="s">
        <v>236</v>
      </c>
      <c r="AJ91" s="273" t="s">
        <v>236</v>
      </c>
      <c r="AK91" s="273" t="s">
        <v>352</v>
      </c>
      <c r="AL91" s="225" t="s">
        <v>353</v>
      </c>
      <c r="AM91" s="225" t="s">
        <v>354</v>
      </c>
      <c r="AN91" s="131"/>
    </row>
    <row r="92" spans="1:40" ht="12" customHeight="1" x14ac:dyDescent="0.2">
      <c r="A92" s="280"/>
      <c r="B92" s="281"/>
      <c r="C92" s="282"/>
      <c r="D92" s="282"/>
      <c r="E92" s="141"/>
      <c r="F92" s="164"/>
      <c r="G92" s="168"/>
      <c r="H92" s="164"/>
      <c r="I92" s="164"/>
      <c r="J92" s="164"/>
      <c r="K92" s="164"/>
      <c r="L92" s="168"/>
      <c r="M92" s="168"/>
      <c r="N92" s="168"/>
      <c r="O92" s="129"/>
      <c r="P92" s="140"/>
      <c r="Q92" s="140"/>
      <c r="R92" s="140"/>
      <c r="S92" s="140"/>
      <c r="T92" s="140"/>
      <c r="U92" s="140"/>
      <c r="V92" s="290"/>
      <c r="W92" s="152"/>
      <c r="X92" s="140"/>
      <c r="Y92" s="302"/>
      <c r="Z92" s="302"/>
      <c r="AA92" s="302"/>
      <c r="AB92" s="295"/>
      <c r="AC92" s="295"/>
      <c r="AD92" s="295"/>
      <c r="AE92" s="295"/>
      <c r="AF92" s="297"/>
      <c r="AG92" s="300"/>
      <c r="AH92" s="138"/>
      <c r="AI92" s="240"/>
      <c r="AJ92" s="240"/>
      <c r="AK92" s="240"/>
      <c r="AL92" s="138"/>
      <c r="AM92" s="138"/>
      <c r="AN92" s="133"/>
    </row>
    <row r="93" spans="1:40" ht="12" customHeight="1" x14ac:dyDescent="0.2">
      <c r="A93" s="280"/>
      <c r="B93" s="281"/>
      <c r="C93" s="282"/>
      <c r="D93" s="282"/>
      <c r="E93" s="141"/>
      <c r="F93" s="164"/>
      <c r="G93" s="168"/>
      <c r="H93" s="164"/>
      <c r="I93" s="164"/>
      <c r="J93" s="164"/>
      <c r="K93" s="164"/>
      <c r="L93" s="168"/>
      <c r="M93" s="168"/>
      <c r="N93" s="168"/>
      <c r="O93" s="129"/>
      <c r="P93" s="140"/>
      <c r="Q93" s="140"/>
      <c r="R93" s="140"/>
      <c r="S93" s="140"/>
      <c r="T93" s="140"/>
      <c r="U93" s="140"/>
      <c r="V93" s="290"/>
      <c r="W93" s="152"/>
      <c r="X93" s="140"/>
      <c r="Y93" s="302"/>
      <c r="Z93" s="302"/>
      <c r="AA93" s="302"/>
      <c r="AB93" s="295"/>
      <c r="AC93" s="295"/>
      <c r="AD93" s="295"/>
      <c r="AE93" s="295"/>
      <c r="AF93" s="297"/>
      <c r="AG93" s="300"/>
      <c r="AH93" s="138"/>
      <c r="AI93" s="240"/>
      <c r="AJ93" s="240"/>
      <c r="AK93" s="240"/>
      <c r="AL93" s="138"/>
      <c r="AM93" s="138"/>
      <c r="AN93" s="133"/>
    </row>
    <row r="94" spans="1:40" ht="12" customHeight="1" x14ac:dyDescent="0.2">
      <c r="A94" s="280"/>
      <c r="B94" s="281"/>
      <c r="C94" s="282"/>
      <c r="D94" s="282"/>
      <c r="E94" s="141"/>
      <c r="F94" s="164"/>
      <c r="G94" s="168"/>
      <c r="H94" s="164"/>
      <c r="I94" s="164"/>
      <c r="J94" s="164"/>
      <c r="K94" s="164"/>
      <c r="L94" s="168"/>
      <c r="M94" s="168"/>
      <c r="N94" s="168"/>
      <c r="O94" s="129"/>
      <c r="P94" s="140"/>
      <c r="Q94" s="140"/>
      <c r="R94" s="140"/>
      <c r="S94" s="140"/>
      <c r="T94" s="140"/>
      <c r="U94" s="140"/>
      <c r="V94" s="290"/>
      <c r="W94" s="152"/>
      <c r="X94" s="140"/>
      <c r="Y94" s="302"/>
      <c r="Z94" s="302"/>
      <c r="AA94" s="302"/>
      <c r="AB94" s="295"/>
      <c r="AC94" s="295"/>
      <c r="AD94" s="295"/>
      <c r="AE94" s="295"/>
      <c r="AF94" s="297"/>
      <c r="AG94" s="300"/>
      <c r="AH94" s="138"/>
      <c r="AI94" s="240"/>
      <c r="AJ94" s="240"/>
      <c r="AK94" s="240"/>
      <c r="AL94" s="138"/>
      <c r="AM94" s="138"/>
      <c r="AN94" s="133"/>
    </row>
    <row r="95" spans="1:40" ht="12" customHeight="1" x14ac:dyDescent="0.2">
      <c r="A95" s="280"/>
      <c r="B95" s="281"/>
      <c r="C95" s="282"/>
      <c r="D95" s="282"/>
      <c r="E95" s="141"/>
      <c r="F95" s="164"/>
      <c r="G95" s="168"/>
      <c r="H95" s="164"/>
      <c r="I95" s="164"/>
      <c r="J95" s="164"/>
      <c r="K95" s="164"/>
      <c r="L95" s="168"/>
      <c r="M95" s="168"/>
      <c r="N95" s="168"/>
      <c r="O95" s="129"/>
      <c r="P95" s="140"/>
      <c r="Q95" s="140"/>
      <c r="R95" s="140"/>
      <c r="S95" s="140"/>
      <c r="T95" s="140"/>
      <c r="U95" s="140"/>
      <c r="V95" s="290"/>
      <c r="W95" s="152"/>
      <c r="X95" s="140"/>
      <c r="Y95" s="302"/>
      <c r="Z95" s="302"/>
      <c r="AA95" s="302"/>
      <c r="AB95" s="295"/>
      <c r="AC95" s="295"/>
      <c r="AD95" s="295"/>
      <c r="AE95" s="295"/>
      <c r="AF95" s="297"/>
      <c r="AG95" s="300"/>
      <c r="AH95" s="138"/>
      <c r="AI95" s="240"/>
      <c r="AJ95" s="240"/>
      <c r="AK95" s="240"/>
      <c r="AL95" s="138"/>
      <c r="AM95" s="138"/>
      <c r="AN95" s="133"/>
    </row>
    <row r="96" spans="1:40" ht="12" customHeight="1" x14ac:dyDescent="0.2">
      <c r="A96" s="280"/>
      <c r="B96" s="281"/>
      <c r="C96" s="282"/>
      <c r="D96" s="282"/>
      <c r="E96" s="141"/>
      <c r="F96" s="164"/>
      <c r="G96" s="168"/>
      <c r="H96" s="164"/>
      <c r="I96" s="164"/>
      <c r="J96" s="164"/>
      <c r="K96" s="164"/>
      <c r="L96" s="168"/>
      <c r="M96" s="168"/>
      <c r="N96" s="168"/>
      <c r="O96" s="129"/>
      <c r="P96" s="140"/>
      <c r="Q96" s="140"/>
      <c r="R96" s="140"/>
      <c r="S96" s="140"/>
      <c r="T96" s="140"/>
      <c r="U96" s="140"/>
      <c r="V96" s="290"/>
      <c r="W96" s="152"/>
      <c r="X96" s="140"/>
      <c r="Y96" s="302"/>
      <c r="Z96" s="302"/>
      <c r="AA96" s="302"/>
      <c r="AB96" s="295"/>
      <c r="AC96" s="295"/>
      <c r="AD96" s="295"/>
      <c r="AE96" s="295"/>
      <c r="AF96" s="297"/>
      <c r="AG96" s="300"/>
      <c r="AH96" s="138"/>
      <c r="AI96" s="240"/>
      <c r="AJ96" s="240"/>
      <c r="AK96" s="240"/>
      <c r="AL96" s="138"/>
      <c r="AM96" s="138"/>
      <c r="AN96" s="133"/>
    </row>
    <row r="97" spans="1:40" ht="12" customHeight="1" x14ac:dyDescent="0.2">
      <c r="A97" s="280"/>
      <c r="B97" s="281"/>
      <c r="C97" s="282"/>
      <c r="D97" s="282"/>
      <c r="E97" s="141"/>
      <c r="F97" s="164"/>
      <c r="G97" s="168"/>
      <c r="H97" s="164"/>
      <c r="I97" s="164"/>
      <c r="J97" s="164"/>
      <c r="K97" s="164"/>
      <c r="L97" s="168"/>
      <c r="M97" s="168"/>
      <c r="N97" s="168"/>
      <c r="O97" s="129"/>
      <c r="P97" s="140"/>
      <c r="Q97" s="140"/>
      <c r="R97" s="140"/>
      <c r="S97" s="140"/>
      <c r="T97" s="140"/>
      <c r="U97" s="140"/>
      <c r="V97" s="290"/>
      <c r="W97" s="152"/>
      <c r="X97" s="140"/>
      <c r="Y97" s="302"/>
      <c r="Z97" s="302"/>
      <c r="AA97" s="302"/>
      <c r="AB97" s="295"/>
      <c r="AC97" s="295"/>
      <c r="AD97" s="295"/>
      <c r="AE97" s="295"/>
      <c r="AF97" s="297"/>
      <c r="AG97" s="300"/>
      <c r="AH97" s="138"/>
      <c r="AI97" s="240"/>
      <c r="AJ97" s="240"/>
      <c r="AK97" s="240"/>
      <c r="AL97" s="138"/>
      <c r="AM97" s="138"/>
      <c r="AN97" s="133"/>
    </row>
    <row r="98" spans="1:40" ht="12" customHeight="1" x14ac:dyDescent="0.2">
      <c r="A98" s="280"/>
      <c r="B98" s="281"/>
      <c r="C98" s="282"/>
      <c r="D98" s="282"/>
      <c r="E98" s="141"/>
      <c r="F98" s="164"/>
      <c r="G98" s="168"/>
      <c r="H98" s="164"/>
      <c r="I98" s="164"/>
      <c r="J98" s="164"/>
      <c r="K98" s="164"/>
      <c r="L98" s="168"/>
      <c r="M98" s="168"/>
      <c r="N98" s="168"/>
      <c r="O98" s="129"/>
      <c r="P98" s="140"/>
      <c r="Q98" s="140"/>
      <c r="R98" s="140"/>
      <c r="S98" s="140"/>
      <c r="T98" s="140"/>
      <c r="U98" s="140"/>
      <c r="V98" s="290"/>
      <c r="W98" s="152"/>
      <c r="X98" s="140"/>
      <c r="Y98" s="302"/>
      <c r="Z98" s="302"/>
      <c r="AA98" s="302"/>
      <c r="AB98" s="295"/>
      <c r="AC98" s="295"/>
      <c r="AD98" s="295"/>
      <c r="AE98" s="295"/>
      <c r="AF98" s="297"/>
      <c r="AG98" s="300"/>
      <c r="AH98" s="138"/>
      <c r="AI98" s="240"/>
      <c r="AJ98" s="240"/>
      <c r="AK98" s="240"/>
      <c r="AL98" s="138"/>
      <c r="AM98" s="138"/>
      <c r="AN98" s="133"/>
    </row>
    <row r="99" spans="1:40" ht="243.75" customHeight="1" x14ac:dyDescent="0.2">
      <c r="A99" s="280"/>
      <c r="B99" s="281"/>
      <c r="C99" s="282"/>
      <c r="D99" s="282"/>
      <c r="E99" s="141"/>
      <c r="F99" s="191"/>
      <c r="G99" s="169"/>
      <c r="H99" s="191"/>
      <c r="I99" s="191"/>
      <c r="J99" s="191"/>
      <c r="K99" s="191"/>
      <c r="L99" s="169"/>
      <c r="M99" s="169"/>
      <c r="N99" s="169"/>
      <c r="O99" s="129"/>
      <c r="P99" s="148"/>
      <c r="Q99" s="148"/>
      <c r="R99" s="148"/>
      <c r="S99" s="148"/>
      <c r="T99" s="148"/>
      <c r="U99" s="157"/>
      <c r="V99" s="291"/>
      <c r="W99" s="170"/>
      <c r="X99" s="157"/>
      <c r="Y99" s="302"/>
      <c r="Z99" s="302"/>
      <c r="AA99" s="302"/>
      <c r="AB99" s="295"/>
      <c r="AC99" s="295"/>
      <c r="AD99" s="295"/>
      <c r="AE99" s="295"/>
      <c r="AF99" s="298"/>
      <c r="AG99" s="301"/>
      <c r="AH99" s="226"/>
      <c r="AI99" s="241"/>
      <c r="AJ99" s="241"/>
      <c r="AK99" s="241"/>
      <c r="AL99" s="226"/>
      <c r="AM99" s="226"/>
      <c r="AN99" s="132"/>
    </row>
  </sheetData>
  <mergeCells count="695">
    <mergeCell ref="B67:B90"/>
    <mergeCell ref="A65:A90"/>
    <mergeCell ref="X61:X64"/>
    <mergeCell ref="X65:X80"/>
    <mergeCell ref="AN91:AN99"/>
    <mergeCell ref="AE91:AE99"/>
    <mergeCell ref="AF91:AF99"/>
    <mergeCell ref="AG91:AG99"/>
    <mergeCell ref="AH91:AH99"/>
    <mergeCell ref="AI91:AI99"/>
    <mergeCell ref="AJ91:AJ99"/>
    <mergeCell ref="AK91:AK99"/>
    <mergeCell ref="AL91:AL99"/>
    <mergeCell ref="AM91:AM99"/>
    <mergeCell ref="O91:O99"/>
    <mergeCell ref="Y91:Y99"/>
    <mergeCell ref="Z91:Z99"/>
    <mergeCell ref="AA91:AA99"/>
    <mergeCell ref="AB91:AB99"/>
    <mergeCell ref="AC91:AC99"/>
    <mergeCell ref="AD91:AD99"/>
    <mergeCell ref="P91:P99"/>
    <mergeCell ref="Q91:Q99"/>
    <mergeCell ref="R91:R99"/>
    <mergeCell ref="S91:S99"/>
    <mergeCell ref="T91:T99"/>
    <mergeCell ref="U91:U99"/>
    <mergeCell ref="V91:V99"/>
    <mergeCell ref="W91:W99"/>
    <mergeCell ref="X91:X99"/>
    <mergeCell ref="F91:F99"/>
    <mergeCell ref="G91:G99"/>
    <mergeCell ref="H91:H99"/>
    <mergeCell ref="I91:I99"/>
    <mergeCell ref="J91:J99"/>
    <mergeCell ref="K91:K99"/>
    <mergeCell ref="L91:L99"/>
    <mergeCell ref="M91:M99"/>
    <mergeCell ref="N91:N99"/>
    <mergeCell ref="A91:A99"/>
    <mergeCell ref="B91:B99"/>
    <mergeCell ref="C91:C99"/>
    <mergeCell ref="D91:D99"/>
    <mergeCell ref="E91:E99"/>
    <mergeCell ref="AG65:AG80"/>
    <mergeCell ref="AH65:AH80"/>
    <mergeCell ref="AI65:AI80"/>
    <mergeCell ref="AJ65:AJ80"/>
    <mergeCell ref="AC81:AC82"/>
    <mergeCell ref="AD81:AD82"/>
    <mergeCell ref="AH81:AH82"/>
    <mergeCell ref="AI81:AI82"/>
    <mergeCell ref="AJ81:AJ82"/>
    <mergeCell ref="C65:C80"/>
    <mergeCell ref="C83:C87"/>
    <mergeCell ref="D83:D87"/>
    <mergeCell ref="E83:E87"/>
    <mergeCell ref="F83:F87"/>
    <mergeCell ref="G83:G87"/>
    <mergeCell ref="H83:H87"/>
    <mergeCell ref="I83:I87"/>
    <mergeCell ref="F88:F90"/>
    <mergeCell ref="G88:G90"/>
    <mergeCell ref="AK65:AK80"/>
    <mergeCell ref="AL65:AL80"/>
    <mergeCell ref="AM65:AM80"/>
    <mergeCell ref="AN65:AN80"/>
    <mergeCell ref="AA65:AA80"/>
    <mergeCell ref="D65:D80"/>
    <mergeCell ref="E65:E80"/>
    <mergeCell ref="F65:F80"/>
    <mergeCell ref="G65:G80"/>
    <mergeCell ref="H65:H80"/>
    <mergeCell ref="I65:I80"/>
    <mergeCell ref="J65:J80"/>
    <mergeCell ref="K65:K80"/>
    <mergeCell ref="L65:L80"/>
    <mergeCell ref="AC65:AC80"/>
    <mergeCell ref="AD65:AD80"/>
    <mergeCell ref="AE65:AE80"/>
    <mergeCell ref="AF65:AF80"/>
    <mergeCell ref="AB65:AB80"/>
    <mergeCell ref="AM83:AM87"/>
    <mergeCell ref="AM88:AM90"/>
    <mergeCell ref="AL21:AL23"/>
    <mergeCell ref="AM21:AM23"/>
    <mergeCell ref="AM29:AM30"/>
    <mergeCell ref="AM34:AM37"/>
    <mergeCell ref="AM38:AM41"/>
    <mergeCell ref="AM42:AM45"/>
    <mergeCell ref="AM46:AM47"/>
    <mergeCell ref="AM48:AM49"/>
    <mergeCell ref="AM50:AM52"/>
    <mergeCell ref="AM59:AM60"/>
    <mergeCell ref="AM61:AM64"/>
    <mergeCell ref="AL88:AL90"/>
    <mergeCell ref="AL25:AL26"/>
    <mergeCell ref="AL29:AL30"/>
    <mergeCell ref="AM3:AM5"/>
    <mergeCell ref="AM7:AM8"/>
    <mergeCell ref="AM9:AM13"/>
    <mergeCell ref="AM14:AM16"/>
    <mergeCell ref="AM17:AM18"/>
    <mergeCell ref="AM19:AM20"/>
    <mergeCell ref="AM25:AM26"/>
    <mergeCell ref="AL81:AL82"/>
    <mergeCell ref="AL83:AL87"/>
    <mergeCell ref="AL34:AL37"/>
    <mergeCell ref="AL38:AL41"/>
    <mergeCell ref="AL42:AL45"/>
    <mergeCell ref="AL46:AL47"/>
    <mergeCell ref="AL48:AL49"/>
    <mergeCell ref="AL50:AL52"/>
    <mergeCell ref="AL59:AL60"/>
    <mergeCell ref="AL61:AL64"/>
    <mergeCell ref="AL3:AL5"/>
    <mergeCell ref="AL7:AL8"/>
    <mergeCell ref="AL9:AL13"/>
    <mergeCell ref="AL14:AL16"/>
    <mergeCell ref="AL17:AL18"/>
    <mergeCell ref="AL19:AL20"/>
    <mergeCell ref="AM81:AM82"/>
    <mergeCell ref="A48:A58"/>
    <mergeCell ref="AJ29:AJ30"/>
    <mergeCell ref="AJ34:AJ37"/>
    <mergeCell ref="K34:K37"/>
    <mergeCell ref="L34:L37"/>
    <mergeCell ref="N34:N37"/>
    <mergeCell ref="Y34:Y37"/>
    <mergeCell ref="W34:W37"/>
    <mergeCell ref="X34:X37"/>
    <mergeCell ref="Z34:Z37"/>
    <mergeCell ref="AH34:AH37"/>
    <mergeCell ref="AC34:AC37"/>
    <mergeCell ref="AB34:AB37"/>
    <mergeCell ref="AE29:AE30"/>
    <mergeCell ref="AF29:AF30"/>
    <mergeCell ref="AD34:AD37"/>
    <mergeCell ref="G50:G52"/>
    <mergeCell ref="H50:H52"/>
    <mergeCell ref="I50:I52"/>
    <mergeCell ref="J50:J52"/>
    <mergeCell ref="F48:F49"/>
    <mergeCell ref="F50:F52"/>
    <mergeCell ref="G29:G30"/>
    <mergeCell ref="H29:H30"/>
    <mergeCell ref="A31:A33"/>
    <mergeCell ref="A34:A47"/>
    <mergeCell ref="AK34:AK37"/>
    <mergeCell ref="AK19:AK20"/>
    <mergeCell ref="H38:H41"/>
    <mergeCell ref="I38:I41"/>
    <mergeCell ref="H42:H45"/>
    <mergeCell ref="X21:X22"/>
    <mergeCell ref="AF25:AF26"/>
    <mergeCell ref="Y29:Y30"/>
    <mergeCell ref="Z29:Z30"/>
    <mergeCell ref="B17:B23"/>
    <mergeCell ref="AB42:AB45"/>
    <mergeCell ref="AD42:AD45"/>
    <mergeCell ref="AC42:AC45"/>
    <mergeCell ref="AB29:AB30"/>
    <mergeCell ref="AC29:AC30"/>
    <mergeCell ref="AD29:AD30"/>
    <mergeCell ref="Y25:Y26"/>
    <mergeCell ref="AI17:AI18"/>
    <mergeCell ref="AJ19:AJ20"/>
    <mergeCell ref="AI19:AI20"/>
    <mergeCell ref="AH25:AH26"/>
    <mergeCell ref="AH29:AH30"/>
    <mergeCell ref="AK14:AK16"/>
    <mergeCell ref="AJ14:AJ16"/>
    <mergeCell ref="AI14:AI16"/>
    <mergeCell ref="AI34:AI37"/>
    <mergeCell ref="AI21:AI22"/>
    <mergeCell ref="AI25:AI26"/>
    <mergeCell ref="AJ25:AJ26"/>
    <mergeCell ref="AJ21:AJ22"/>
    <mergeCell ref="AK25:AK26"/>
    <mergeCell ref="AI29:AI30"/>
    <mergeCell ref="AJ17:AJ18"/>
    <mergeCell ref="AK17:AK18"/>
    <mergeCell ref="AK29:AK30"/>
    <mergeCell ref="AK21:AK23"/>
    <mergeCell ref="AB1:AF1"/>
    <mergeCell ref="AB9:AB13"/>
    <mergeCell ref="AE9:AE13"/>
    <mergeCell ref="AJ1:AK1"/>
    <mergeCell ref="AI1:AI2"/>
    <mergeCell ref="AK3:AK5"/>
    <mergeCell ref="AI3:AI5"/>
    <mergeCell ref="AJ3:AJ5"/>
    <mergeCell ref="AI7:AI8"/>
    <mergeCell ref="AJ7:AJ8"/>
    <mergeCell ref="AK7:AK8"/>
    <mergeCell ref="AI9:AI13"/>
    <mergeCell ref="AC7:AC8"/>
    <mergeCell ref="AH3:AH5"/>
    <mergeCell ref="AH7:AH8"/>
    <mergeCell ref="AH9:AH13"/>
    <mergeCell ref="AF7:AF8"/>
    <mergeCell ref="AF9:AF13"/>
    <mergeCell ref="AG3:AG5"/>
    <mergeCell ref="AB3:AB5"/>
    <mergeCell ref="AC3:AC5"/>
    <mergeCell ref="AD3:AD5"/>
    <mergeCell ref="AK9:AK13"/>
    <mergeCell ref="AG7:AG8"/>
    <mergeCell ref="K48:K49"/>
    <mergeCell ref="H34:H37"/>
    <mergeCell ref="L48:L49"/>
    <mergeCell ref="N48:N49"/>
    <mergeCell ref="H25:H26"/>
    <mergeCell ref="I25:I26"/>
    <mergeCell ref="J25:J26"/>
    <mergeCell ref="K42:K45"/>
    <mergeCell ref="L42:L45"/>
    <mergeCell ref="N42:N45"/>
    <mergeCell ref="I48:I49"/>
    <mergeCell ref="I46:I47"/>
    <mergeCell ref="J46:J47"/>
    <mergeCell ref="I42:I45"/>
    <mergeCell ref="J42:J45"/>
    <mergeCell ref="J48:J49"/>
    <mergeCell ref="M38:M41"/>
    <mergeCell ref="I29:I30"/>
    <mergeCell ref="J29:J30"/>
    <mergeCell ref="K29:K30"/>
    <mergeCell ref="L29:L30"/>
    <mergeCell ref="H7:H8"/>
    <mergeCell ref="M9:M13"/>
    <mergeCell ref="AC14:AC16"/>
    <mergeCell ref="X14:X16"/>
    <mergeCell ref="M3:M5"/>
    <mergeCell ref="M7:M8"/>
    <mergeCell ref="W3:W5"/>
    <mergeCell ref="I21:I22"/>
    <mergeCell ref="J21:J22"/>
    <mergeCell ref="Y21:Y22"/>
    <mergeCell ref="I7:I8"/>
    <mergeCell ref="J7:J8"/>
    <mergeCell ref="AC19:AC20"/>
    <mergeCell ref="H19:H20"/>
    <mergeCell ref="K3:K5"/>
    <mergeCell ref="L3:L5"/>
    <mergeCell ref="H14:H16"/>
    <mergeCell ref="I14:I16"/>
    <mergeCell ref="J14:J16"/>
    <mergeCell ref="L14:L16"/>
    <mergeCell ref="K7:K8"/>
    <mergeCell ref="L7:L8"/>
    <mergeCell ref="Y19:Y20"/>
    <mergeCell ref="AA14:AA16"/>
    <mergeCell ref="AE3:AE5"/>
    <mergeCell ref="AD9:AD13"/>
    <mergeCell ref="AD7:AD8"/>
    <mergeCell ref="AF3:AF5"/>
    <mergeCell ref="AA7:AA8"/>
    <mergeCell ref="AA9:AA13"/>
    <mergeCell ref="AC9:AC13"/>
    <mergeCell ref="AE7:AE8"/>
    <mergeCell ref="N7:N8"/>
    <mergeCell ref="W7:W8"/>
    <mergeCell ref="X7:X8"/>
    <mergeCell ref="Z7:Z8"/>
    <mergeCell ref="AB7:AB8"/>
    <mergeCell ref="Y7:Y8"/>
    <mergeCell ref="C3:C5"/>
    <mergeCell ref="D3:D5"/>
    <mergeCell ref="E3:E5"/>
    <mergeCell ref="F3:F5"/>
    <mergeCell ref="G3:G5"/>
    <mergeCell ref="H3:H5"/>
    <mergeCell ref="I3:I5"/>
    <mergeCell ref="N3:N5"/>
    <mergeCell ref="J3:J5"/>
    <mergeCell ref="AJ9:AJ13"/>
    <mergeCell ref="AG14:AG16"/>
    <mergeCell ref="Y9:Y13"/>
    <mergeCell ref="Z9:Z13"/>
    <mergeCell ref="AG9:AG13"/>
    <mergeCell ref="I17:I18"/>
    <mergeCell ref="J17:J18"/>
    <mergeCell ref="K17:K18"/>
    <mergeCell ref="L17:L18"/>
    <mergeCell ref="N17:N18"/>
    <mergeCell ref="X17:X18"/>
    <mergeCell ref="AB17:AB18"/>
    <mergeCell ref="AF14:AF16"/>
    <mergeCell ref="AE14:AE16"/>
    <mergeCell ref="Y17:Y18"/>
    <mergeCell ref="AE17:AE18"/>
    <mergeCell ref="AC17:AC18"/>
    <mergeCell ref="AF17:AF18"/>
    <mergeCell ref="AB14:AB16"/>
    <mergeCell ref="AG17:AG18"/>
    <mergeCell ref="Y14:Y16"/>
    <mergeCell ref="Z14:Z16"/>
    <mergeCell ref="AD17:AD18"/>
    <mergeCell ref="AD14:AD16"/>
    <mergeCell ref="AG19:AG20"/>
    <mergeCell ref="AH21:AH22"/>
    <mergeCell ref="K19:K20"/>
    <mergeCell ref="AD19:AD20"/>
    <mergeCell ref="AE19:AE20"/>
    <mergeCell ref="L25:L26"/>
    <mergeCell ref="N25:N26"/>
    <mergeCell ref="AF19:AF20"/>
    <mergeCell ref="M19:M20"/>
    <mergeCell ref="AE25:AE26"/>
    <mergeCell ref="AD21:AD22"/>
    <mergeCell ref="AG21:AG22"/>
    <mergeCell ref="AA21:AA22"/>
    <mergeCell ref="AA25:AA26"/>
    <mergeCell ref="Z25:Z26"/>
    <mergeCell ref="AA19:AA20"/>
    <mergeCell ref="AB38:AB41"/>
    <mergeCell ref="AG34:AG37"/>
    <mergeCell ref="AG29:AG30"/>
    <mergeCell ref="AF38:AF41"/>
    <mergeCell ref="AC21:AC22"/>
    <mergeCell ref="AF34:AF37"/>
    <mergeCell ref="AE34:AE37"/>
    <mergeCell ref="AF21:AF22"/>
    <mergeCell ref="AE21:AE22"/>
    <mergeCell ref="AG25:AG26"/>
    <mergeCell ref="AB25:AB26"/>
    <mergeCell ref="AC25:AC26"/>
    <mergeCell ref="AD25:AD26"/>
    <mergeCell ref="AK38:AK41"/>
    <mergeCell ref="AG42:AG45"/>
    <mergeCell ref="AH42:AH45"/>
    <mergeCell ref="AC38:AC41"/>
    <mergeCell ref="AD38:AD41"/>
    <mergeCell ref="AC46:AC47"/>
    <mergeCell ref="AD46:AD47"/>
    <mergeCell ref="AE38:AE41"/>
    <mergeCell ref="AF46:AF47"/>
    <mergeCell ref="AH46:AH47"/>
    <mergeCell ref="AK42:AK45"/>
    <mergeCell ref="AI42:AI45"/>
    <mergeCell ref="AG46:AG47"/>
    <mergeCell ref="AJ42:AJ45"/>
    <mergeCell ref="AK46:AK47"/>
    <mergeCell ref="AE42:AE45"/>
    <mergeCell ref="AE46:AE47"/>
    <mergeCell ref="AF42:AF45"/>
    <mergeCell ref="AH38:AH41"/>
    <mergeCell ref="AJ38:AJ41"/>
    <mergeCell ref="AJ46:AJ47"/>
    <mergeCell ref="AI46:AI47"/>
    <mergeCell ref="AG38:AG41"/>
    <mergeCell ref="AI38:AI41"/>
    <mergeCell ref="AK50:AK52"/>
    <mergeCell ref="Y48:Y49"/>
    <mergeCell ref="AJ50:AJ52"/>
    <mergeCell ref="AE48:AE49"/>
    <mergeCell ref="AF48:AF49"/>
    <mergeCell ref="Z48:Z49"/>
    <mergeCell ref="AE50:AE52"/>
    <mergeCell ref="AF50:AF52"/>
    <mergeCell ref="AI48:AI49"/>
    <mergeCell ref="AI50:AI52"/>
    <mergeCell ref="AH48:AH49"/>
    <mergeCell ref="AG48:AG49"/>
    <mergeCell ref="AJ48:AJ49"/>
    <mergeCell ref="AD48:AD49"/>
    <mergeCell ref="AC48:AC49"/>
    <mergeCell ref="AK48:AK49"/>
    <mergeCell ref="AC50:AC52"/>
    <mergeCell ref="AD50:AD52"/>
    <mergeCell ref="AH50:AH52"/>
    <mergeCell ref="AB48:AB49"/>
    <mergeCell ref="F38:F41"/>
    <mergeCell ref="AB46:AB47"/>
    <mergeCell ref="B25:B30"/>
    <mergeCell ref="A25:A30"/>
    <mergeCell ref="C29:C30"/>
    <mergeCell ref="W46:W47"/>
    <mergeCell ref="K46:K47"/>
    <mergeCell ref="L46:L47"/>
    <mergeCell ref="N46:N47"/>
    <mergeCell ref="K38:K41"/>
    <mergeCell ref="L38:L41"/>
    <mergeCell ref="N38:N41"/>
    <mergeCell ref="D46:D47"/>
    <mergeCell ref="E38:E41"/>
    <mergeCell ref="N29:N30"/>
    <mergeCell ref="W29:W30"/>
    <mergeCell ref="J34:J37"/>
    <mergeCell ref="B31:B33"/>
    <mergeCell ref="F46:F47"/>
    <mergeCell ref="E46:E47"/>
    <mergeCell ref="F42:F45"/>
    <mergeCell ref="E34:E37"/>
    <mergeCell ref="F34:F37"/>
    <mergeCell ref="G34:G37"/>
    <mergeCell ref="C46:C47"/>
    <mergeCell ref="G42:G45"/>
    <mergeCell ref="C42:C45"/>
    <mergeCell ref="C50:C52"/>
    <mergeCell ref="D50:D52"/>
    <mergeCell ref="C48:C49"/>
    <mergeCell ref="D48:D49"/>
    <mergeCell ref="E50:E52"/>
    <mergeCell ref="K25:K26"/>
    <mergeCell ref="D42:D45"/>
    <mergeCell ref="E42:E45"/>
    <mergeCell ref="C38:C41"/>
    <mergeCell ref="D38:D41"/>
    <mergeCell ref="C25:C26"/>
    <mergeCell ref="D25:D26"/>
    <mergeCell ref="E25:E26"/>
    <mergeCell ref="F25:F26"/>
    <mergeCell ref="E48:E49"/>
    <mergeCell ref="G46:G47"/>
    <mergeCell ref="G38:G41"/>
    <mergeCell ref="C34:C37"/>
    <mergeCell ref="D34:D37"/>
    <mergeCell ref="H46:H47"/>
    <mergeCell ref="F29:F30"/>
    <mergeCell ref="A1:A2"/>
    <mergeCell ref="X9:X13"/>
    <mergeCell ref="W9:W13"/>
    <mergeCell ref="AB19:AB20"/>
    <mergeCell ref="C19:C20"/>
    <mergeCell ref="D19:D20"/>
    <mergeCell ref="F19:F20"/>
    <mergeCell ref="G19:G20"/>
    <mergeCell ref="Z19:Z20"/>
    <mergeCell ref="A3:A6"/>
    <mergeCell ref="B3:B6"/>
    <mergeCell ref="Z3:Z5"/>
    <mergeCell ref="A17:A23"/>
    <mergeCell ref="Z21:Z22"/>
    <mergeCell ref="AA3:AA5"/>
    <mergeCell ref="AB21:AB22"/>
    <mergeCell ref="G9:G13"/>
    <mergeCell ref="G17:G18"/>
    <mergeCell ref="B1:B2"/>
    <mergeCell ref="C1:C2"/>
    <mergeCell ref="D1:D2"/>
    <mergeCell ref="E1:E2"/>
    <mergeCell ref="F1:N1"/>
    <mergeCell ref="H21:H22"/>
    <mergeCell ref="C21:C22"/>
    <mergeCell ref="D21:D22"/>
    <mergeCell ref="E21:E22"/>
    <mergeCell ref="F21:F22"/>
    <mergeCell ref="G21:G22"/>
    <mergeCell ref="E29:E30"/>
    <mergeCell ref="D29:D30"/>
    <mergeCell ref="E19:E20"/>
    <mergeCell ref="F7:F8"/>
    <mergeCell ref="G7:G8"/>
    <mergeCell ref="C7:C8"/>
    <mergeCell ref="D7:D8"/>
    <mergeCell ref="C14:C16"/>
    <mergeCell ref="D14:D16"/>
    <mergeCell ref="E14:E16"/>
    <mergeCell ref="F14:F16"/>
    <mergeCell ref="C9:C13"/>
    <mergeCell ref="D9:D13"/>
    <mergeCell ref="E9:E13"/>
    <mergeCell ref="F9:F13"/>
    <mergeCell ref="D17:D18"/>
    <mergeCell ref="E17:E18"/>
    <mergeCell ref="F17:F18"/>
    <mergeCell ref="C17:C18"/>
    <mergeCell ref="G14:G16"/>
    <mergeCell ref="E7:E8"/>
    <mergeCell ref="M21:M22"/>
    <mergeCell ref="M25:M26"/>
    <mergeCell ref="M29:M30"/>
    <mergeCell ref="N14:N16"/>
    <mergeCell ref="K14:K16"/>
    <mergeCell ref="I34:I37"/>
    <mergeCell ref="M34:M37"/>
    <mergeCell ref="K21:K22"/>
    <mergeCell ref="L21:L22"/>
    <mergeCell ref="N21:N22"/>
    <mergeCell ref="L19:L20"/>
    <mergeCell ref="I19:I20"/>
    <mergeCell ref="J19:J20"/>
    <mergeCell ref="H17:H18"/>
    <mergeCell ref="M14:M16"/>
    <mergeCell ref="G25:G26"/>
    <mergeCell ref="H9:H13"/>
    <mergeCell ref="I9:I13"/>
    <mergeCell ref="J9:J13"/>
    <mergeCell ref="K9:K13"/>
    <mergeCell ref="L9:L13"/>
    <mergeCell ref="N9:N13"/>
    <mergeCell ref="A61:A64"/>
    <mergeCell ref="B61:B64"/>
    <mergeCell ref="C61:C64"/>
    <mergeCell ref="D61:D64"/>
    <mergeCell ref="A59:A60"/>
    <mergeCell ref="B59:B60"/>
    <mergeCell ref="C59:C60"/>
    <mergeCell ref="D59:D60"/>
    <mergeCell ref="I61:I64"/>
    <mergeCell ref="G61:G64"/>
    <mergeCell ref="H61:H64"/>
    <mergeCell ref="J61:J64"/>
    <mergeCell ref="K61:K64"/>
    <mergeCell ref="L61:L64"/>
    <mergeCell ref="N61:N64"/>
    <mergeCell ref="B48:B58"/>
    <mergeCell ref="AH61:AH64"/>
    <mergeCell ref="Y61:Y64"/>
    <mergeCell ref="Z61:Z64"/>
    <mergeCell ref="Y50:Y52"/>
    <mergeCell ref="K50:K52"/>
    <mergeCell ref="L50:L52"/>
    <mergeCell ref="N50:N52"/>
    <mergeCell ref="AG61:AG64"/>
    <mergeCell ref="AB61:AB64"/>
    <mergeCell ref="AC61:AC64"/>
    <mergeCell ref="AD61:AD64"/>
    <mergeCell ref="AE61:AE64"/>
    <mergeCell ref="AF61:AF64"/>
    <mergeCell ref="AA61:AA64"/>
    <mergeCell ref="W50:W52"/>
    <mergeCell ref="Z50:Z52"/>
    <mergeCell ref="X50:X52"/>
    <mergeCell ref="G48:G49"/>
    <mergeCell ref="H48:H49"/>
    <mergeCell ref="AH59:AH60"/>
    <mergeCell ref="AI59:AI60"/>
    <mergeCell ref="AG50:AG52"/>
    <mergeCell ref="AB50:AB52"/>
    <mergeCell ref="AJ59:AJ60"/>
    <mergeCell ref="W59:W60"/>
    <mergeCell ref="X59:X60"/>
    <mergeCell ref="Y59:Y60"/>
    <mergeCell ref="Z59:Z60"/>
    <mergeCell ref="AA50:AA52"/>
    <mergeCell ref="AA59:AA60"/>
    <mergeCell ref="AB59:AB60"/>
    <mergeCell ref="AC59:AC60"/>
    <mergeCell ref="AD59:AD60"/>
    <mergeCell ref="AE59:AE60"/>
    <mergeCell ref="AF59:AF60"/>
    <mergeCell ref="AK59:AK60"/>
    <mergeCell ref="B7:B16"/>
    <mergeCell ref="W17:W18"/>
    <mergeCell ref="W14:W16"/>
    <mergeCell ref="A7:A16"/>
    <mergeCell ref="E59:E60"/>
    <mergeCell ref="F59:F60"/>
    <mergeCell ref="G59:G60"/>
    <mergeCell ref="H59:H60"/>
    <mergeCell ref="I59:I60"/>
    <mergeCell ref="J59:J60"/>
    <mergeCell ref="K59:K60"/>
    <mergeCell ref="L59:L60"/>
    <mergeCell ref="N59:N60"/>
    <mergeCell ref="AH14:AH16"/>
    <mergeCell ref="AH17:AH18"/>
    <mergeCell ref="AH19:AH20"/>
    <mergeCell ref="W21:W22"/>
    <mergeCell ref="X19:X20"/>
    <mergeCell ref="N19:N20"/>
    <mergeCell ref="J38:J41"/>
    <mergeCell ref="AG59:AG60"/>
    <mergeCell ref="B34:B47"/>
    <mergeCell ref="M50:M52"/>
    <mergeCell ref="AI61:AI64"/>
    <mergeCell ref="AJ61:AJ64"/>
    <mergeCell ref="AK61:AK64"/>
    <mergeCell ref="W74:W80"/>
    <mergeCell ref="E61:E64"/>
    <mergeCell ref="F61:F64"/>
    <mergeCell ref="C81:C82"/>
    <mergeCell ref="D81:D82"/>
    <mergeCell ref="E81:E82"/>
    <mergeCell ref="F81:F82"/>
    <mergeCell ref="G81:G82"/>
    <mergeCell ref="H81:H82"/>
    <mergeCell ref="I81:I82"/>
    <mergeCell ref="J81:J82"/>
    <mergeCell ref="K81:K82"/>
    <mergeCell ref="L81:L82"/>
    <mergeCell ref="N81:N82"/>
    <mergeCell ref="W81:W82"/>
    <mergeCell ref="X81:X82"/>
    <mergeCell ref="Y81:Y82"/>
    <mergeCell ref="Z81:Z82"/>
    <mergeCell ref="AG81:AG82"/>
    <mergeCell ref="AB81:AB82"/>
    <mergeCell ref="AF81:AF82"/>
    <mergeCell ref="AD83:AD87"/>
    <mergeCell ref="AE83:AE87"/>
    <mergeCell ref="AF83:AF87"/>
    <mergeCell ref="AH83:AH87"/>
    <mergeCell ref="AI83:AI87"/>
    <mergeCell ref="AJ83:AJ87"/>
    <mergeCell ref="J83:J87"/>
    <mergeCell ref="K83:K87"/>
    <mergeCell ref="L83:L87"/>
    <mergeCell ref="N83:N87"/>
    <mergeCell ref="W83:W87"/>
    <mergeCell ref="X83:X87"/>
    <mergeCell ref="Y83:Y87"/>
    <mergeCell ref="Z83:Z87"/>
    <mergeCell ref="AG83:AG87"/>
    <mergeCell ref="AC83:AC87"/>
    <mergeCell ref="AB83:AB87"/>
    <mergeCell ref="AA83:AA87"/>
    <mergeCell ref="C88:C90"/>
    <mergeCell ref="D88:D90"/>
    <mergeCell ref="E88:E90"/>
    <mergeCell ref="H88:H90"/>
    <mergeCell ref="I88:I90"/>
    <mergeCell ref="J88:J90"/>
    <mergeCell ref="K88:K90"/>
    <mergeCell ref="AI88:AI90"/>
    <mergeCell ref="AJ88:AJ90"/>
    <mergeCell ref="AK88:AK90"/>
    <mergeCell ref="AH88:AH90"/>
    <mergeCell ref="AA88:AA90"/>
    <mergeCell ref="AG88:AG90"/>
    <mergeCell ref="AB88:AB90"/>
    <mergeCell ref="AC88:AC90"/>
    <mergeCell ref="AD88:AD90"/>
    <mergeCell ref="AE88:AE90"/>
    <mergeCell ref="AF88:AF90"/>
    <mergeCell ref="AA34:AA37"/>
    <mergeCell ref="AA38:AA41"/>
    <mergeCell ref="AA42:AA45"/>
    <mergeCell ref="AA46:AA47"/>
    <mergeCell ref="L88:L90"/>
    <mergeCell ref="N88:N90"/>
    <mergeCell ref="W88:W90"/>
    <mergeCell ref="X88:X90"/>
    <mergeCell ref="Y88:Y90"/>
    <mergeCell ref="Y42:Y45"/>
    <mergeCell ref="Z42:Z45"/>
    <mergeCell ref="Y38:Y41"/>
    <mergeCell ref="Z38:Z41"/>
    <mergeCell ref="M59:M60"/>
    <mergeCell ref="M88:M90"/>
    <mergeCell ref="Z46:Z47"/>
    <mergeCell ref="Y46:Y47"/>
    <mergeCell ref="N65:N80"/>
    <mergeCell ref="Y65:Y80"/>
    <mergeCell ref="Z65:Z80"/>
    <mergeCell ref="W61:W73"/>
    <mergeCell ref="Z88:Z90"/>
    <mergeCell ref="AA81:AA82"/>
    <mergeCell ref="AE81:AE82"/>
    <mergeCell ref="AK83:AK87"/>
    <mergeCell ref="AK81:AK82"/>
    <mergeCell ref="Y1:AA1"/>
    <mergeCell ref="W25:W26"/>
    <mergeCell ref="X25:X26"/>
    <mergeCell ref="O1:O2"/>
    <mergeCell ref="U2:V2"/>
    <mergeCell ref="W48:W49"/>
    <mergeCell ref="X48:X49"/>
    <mergeCell ref="AA48:AA49"/>
    <mergeCell ref="X38:X41"/>
    <mergeCell ref="X46:X47"/>
    <mergeCell ref="X42:X45"/>
    <mergeCell ref="X29:X30"/>
    <mergeCell ref="W38:W41"/>
    <mergeCell ref="W42:W45"/>
    <mergeCell ref="Z17:Z18"/>
    <mergeCell ref="X3:X5"/>
    <mergeCell ref="Y3:Y5"/>
    <mergeCell ref="P1:X1"/>
    <mergeCell ref="W19:W20"/>
    <mergeCell ref="AA17:AA18"/>
    <mergeCell ref="AA29:AA30"/>
    <mergeCell ref="AN88:AN90"/>
    <mergeCell ref="AN3:AN5"/>
    <mergeCell ref="AN9:AN13"/>
    <mergeCell ref="AN17:AN18"/>
    <mergeCell ref="AN19:AN20"/>
    <mergeCell ref="AN29:AN30"/>
    <mergeCell ref="AN34:AN37"/>
    <mergeCell ref="AN46:AN47"/>
    <mergeCell ref="AN48:AN49"/>
    <mergeCell ref="AN83:AN87"/>
    <mergeCell ref="AN7:AN8"/>
    <mergeCell ref="AN14:AN16"/>
    <mergeCell ref="AN21:AN23"/>
    <mergeCell ref="AN25:AN26"/>
    <mergeCell ref="AN38:AN41"/>
    <mergeCell ref="AN42:AN45"/>
    <mergeCell ref="AN50:AN52"/>
    <mergeCell ref="AN59:AN60"/>
    <mergeCell ref="AN61:AN64"/>
    <mergeCell ref="AN81:AN82"/>
  </mergeCells>
  <phoneticPr fontId="13" type="noConversion"/>
  <conditionalFormatting sqref="T75:V80">
    <cfRule type="containsText" dxfId="83" priority="70" operator="containsText" text="ELEVATO">
      <formula>NOT(ISERROR(SEARCH("ELEVATO",T75)))</formula>
    </cfRule>
    <cfRule type="containsText" dxfId="82" priority="72" operator="containsText" text="BASSO">
      <formula>NOT(ISERROR(SEARCH("BASSO",T75)))</formula>
    </cfRule>
    <cfRule type="containsText" dxfId="81" priority="71" operator="containsText" text="MODERATO">
      <formula>NOT(ISERROR(SEARCH("MODERATO",T75)))</formula>
    </cfRule>
    <cfRule type="containsText" dxfId="80" priority="69" operator="containsText" text="MOLTO ELEVATO">
      <formula>NOT(ISERROR(SEARCH("MOLTO ELEVATO",T75)))</formula>
    </cfRule>
  </conditionalFormatting>
  <conditionalFormatting sqref="T3:X3 T4:V8 T12:V18 W14:X15 W17:X17 T23:X25 T26:V28 T51:V52 T60:V60 AF65:AG73">
    <cfRule type="containsText" dxfId="79" priority="124" operator="containsText" text="BASSO">
      <formula>NOT(ISERROR(SEARCH("BASSO",T3)))</formula>
    </cfRule>
    <cfRule type="containsText" dxfId="78" priority="123" operator="containsText" text="MODERATO">
      <formula>NOT(ISERROR(SEARCH("MODERATO",T3)))</formula>
    </cfRule>
    <cfRule type="containsText" dxfId="77" priority="121" operator="containsText" text="MOLTO ELEVATO">
      <formula>NOT(ISERROR(SEARCH("MOLTO ELEVATO",T3)))</formula>
    </cfRule>
    <cfRule type="containsText" dxfId="76" priority="122" operator="containsText" text="ELEVATO">
      <formula>NOT(ISERROR(SEARCH("ELEVATO",T3)))</formula>
    </cfRule>
  </conditionalFormatting>
  <conditionalFormatting sqref="T53:X59">
    <cfRule type="containsText" dxfId="75" priority="92" operator="containsText" text="BASSO">
      <formula>NOT(ISERROR(SEARCH("BASSO",T53)))</formula>
    </cfRule>
    <cfRule type="containsText" dxfId="74" priority="91" operator="containsText" text="MODERATO">
      <formula>NOT(ISERROR(SEARCH("MODERATO",T53)))</formula>
    </cfRule>
    <cfRule type="containsText" dxfId="73" priority="90" operator="containsText" text="ELEVATO">
      <formula>NOT(ISERROR(SEARCH("ELEVATO",T53)))</formula>
    </cfRule>
    <cfRule type="containsText" dxfId="72" priority="89" operator="containsText" text="MOLTO ELEVATO">
      <formula>NOT(ISERROR(SEARCH("MOLTO ELEVATO",T53)))</formula>
    </cfRule>
  </conditionalFormatting>
  <conditionalFormatting sqref="T61:X61 T62:V73">
    <cfRule type="containsText" dxfId="71" priority="80" operator="containsText" text="BASSO">
      <formula>NOT(ISERROR(SEARCH("BASSO",T61)))</formula>
    </cfRule>
    <cfRule type="containsText" dxfId="70" priority="79" operator="containsText" text="MODERATO">
      <formula>NOT(ISERROR(SEARCH("MODERATO",T61)))</formula>
    </cfRule>
    <cfRule type="containsText" dxfId="69" priority="78" operator="containsText" text="ELEVATO">
      <formula>NOT(ISERROR(SEARCH("ELEVATO",T61)))</formula>
    </cfRule>
    <cfRule type="containsText" dxfId="68" priority="77" operator="containsText" text="MOLTO ELEVATO">
      <formula>NOT(ISERROR(SEARCH("MOLTO ELEVATO",T61)))</formula>
    </cfRule>
  </conditionalFormatting>
  <conditionalFormatting sqref="T81:X81 T82:V82">
    <cfRule type="containsText" dxfId="67" priority="62" operator="containsText" text="ELEVATO">
      <formula>NOT(ISERROR(SEARCH("ELEVATO",T81)))</formula>
    </cfRule>
    <cfRule type="containsText" dxfId="66" priority="61" operator="containsText" text="MOLTO ELEVATO">
      <formula>NOT(ISERROR(SEARCH("MOLTO ELEVATO",T81)))</formula>
    </cfRule>
    <cfRule type="containsText" dxfId="65" priority="64" operator="containsText" text="BASSO">
      <formula>NOT(ISERROR(SEARCH("BASSO",T81)))</formula>
    </cfRule>
    <cfRule type="containsText" dxfId="64" priority="63" operator="containsText" text="MODERATO">
      <formula>NOT(ISERROR(SEARCH("MODERATO",T81)))</formula>
    </cfRule>
  </conditionalFormatting>
  <conditionalFormatting sqref="T83:X83 W84:X86">
    <cfRule type="containsText" dxfId="63" priority="56" operator="containsText" text="BASSO">
      <formula>NOT(ISERROR(SEARCH("BASSO",T83)))</formula>
    </cfRule>
    <cfRule type="containsText" dxfId="62" priority="55" operator="containsText" text="MODERATO">
      <formula>NOT(ISERROR(SEARCH("MODERATO",T83)))</formula>
    </cfRule>
    <cfRule type="containsText" dxfId="61" priority="53" operator="containsText" text="MOLTO ELEVATO">
      <formula>NOT(ISERROR(SEARCH("MOLTO ELEVATO",T83)))</formula>
    </cfRule>
    <cfRule type="containsText" dxfId="60" priority="54" operator="containsText" text="ELEVATO">
      <formula>NOT(ISERROR(SEARCH("ELEVATO",T83)))</formula>
    </cfRule>
  </conditionalFormatting>
  <conditionalFormatting sqref="T91:X91">
    <cfRule type="containsText" dxfId="59" priority="1" operator="containsText" text="MOLTO ELEVATO">
      <formula>NOT(ISERROR(SEARCH("MOLTO ELEVATO",T91)))</formula>
    </cfRule>
    <cfRule type="containsText" dxfId="58" priority="2" operator="containsText" text="ELEVATO">
      <formula>NOT(ISERROR(SEARCH("ELEVATO",T91)))</formula>
    </cfRule>
    <cfRule type="containsText" dxfId="57" priority="3" operator="containsText" text="MODERATO">
      <formula>NOT(ISERROR(SEARCH("MODERATO",T91)))</formula>
    </cfRule>
    <cfRule type="containsText" dxfId="56" priority="4" operator="containsText" text="BASSO">
      <formula>NOT(ISERROR(SEARCH("BASSO",T91)))</formula>
    </cfRule>
  </conditionalFormatting>
  <conditionalFormatting sqref="W7:X7 T9:X11 T19:X19 T20:V22 W21:X21 W27:X28 T29:X29 T30:V30 T31:X34 T35:V37 T38:X38 T39:V41 T42:X42 T43:V45 T46:X46 T47:V47 T48:X48 T49:V49 T50:X50">
    <cfRule type="containsText" dxfId="55" priority="244" operator="containsText" text="BASSO">
      <formula>NOT(ISERROR(SEARCH("BASSO",T7)))</formula>
    </cfRule>
    <cfRule type="containsText" dxfId="54" priority="243" operator="containsText" text="MODERATO">
      <formula>NOT(ISERROR(SEARCH("MODERATO",T7)))</formula>
    </cfRule>
    <cfRule type="containsText" dxfId="53" priority="241" operator="containsText" text="MOLTO ELEVATO">
      <formula>NOT(ISERROR(SEARCH("MOLTO ELEVATO",T7)))</formula>
    </cfRule>
    <cfRule type="containsText" dxfId="52" priority="242" operator="containsText" text="ELEVATO">
      <formula>NOT(ISERROR(SEARCH("ELEVATO",T7)))</formula>
    </cfRule>
  </conditionalFormatting>
  <conditionalFormatting sqref="X6">
    <cfRule type="containsText" dxfId="51" priority="31" operator="containsText" text="MODERATO">
      <formula>NOT(ISERROR(SEARCH("MODERATO",X6)))</formula>
    </cfRule>
    <cfRule type="containsText" dxfId="50" priority="32" operator="containsText" text="BASSO">
      <formula>NOT(ISERROR(SEARCH("BASSO",X6)))</formula>
    </cfRule>
    <cfRule type="containsText" dxfId="49" priority="29" operator="containsText" text="MOLTO ELEVATO">
      <formula>NOT(ISERROR(SEARCH("MOLTO ELEVATO",X6)))</formula>
    </cfRule>
    <cfRule type="containsText" dxfId="48" priority="30" operator="containsText" text="ELEVATO">
      <formula>NOT(ISERROR(SEARCH("ELEVATO",X6)))</formula>
    </cfRule>
  </conditionalFormatting>
  <conditionalFormatting sqref="X65 T74:W74 T84:V90 W88:X89">
    <cfRule type="containsText" dxfId="47" priority="45" operator="containsText" text="MOLTO ELEVATO">
      <formula>NOT(ISERROR(SEARCH("MOLTO ELEVATO",T65)))</formula>
    </cfRule>
    <cfRule type="containsText" dxfId="46" priority="47" operator="containsText" text="MODERATO">
      <formula>NOT(ISERROR(SEARCH("MODERATO",T65)))</formula>
    </cfRule>
    <cfRule type="containsText" dxfId="45" priority="48" operator="containsText" text="BASSO">
      <formula>NOT(ISERROR(SEARCH("BASSO",T65)))</formula>
    </cfRule>
    <cfRule type="containsText" dxfId="44" priority="46" operator="containsText" text="ELEVATO">
      <formula>NOT(ISERROR(SEARCH("ELEVATO",T65)))</formula>
    </cfRule>
  </conditionalFormatting>
  <conditionalFormatting sqref="AF3 AH3 AH7 AF9:AH11 AF14:AH15 AF17:AH17 AF19:AH19 AF21:AH21 AF33:AG34 AH34 AF38:AH38 AF42:AH42 AF46:AH46 AF48:AH48 AF50:AH50 AH53 AF53:AG56 AG55:AH55">
    <cfRule type="containsText" dxfId="43" priority="130" operator="containsText" text="ELEVATO">
      <formula>NOT(ISERROR(SEARCH("ELEVATO",AF3)))</formula>
    </cfRule>
    <cfRule type="containsText" dxfId="42" priority="129" operator="containsText" text="MOLTO ELEVATO">
      <formula>NOT(ISERROR(SEARCH("MOLTO ELEVATO",AF3)))</formula>
    </cfRule>
    <cfRule type="containsText" dxfId="41" priority="131" operator="containsText" text="MODERATO">
      <formula>NOT(ISERROR(SEARCH("MODERATO",AF3)))</formula>
    </cfRule>
    <cfRule type="containsText" dxfId="40" priority="132" operator="containsText" text="BASSO">
      <formula>NOT(ISERROR(SEARCH("BASSO",AF3)))</formula>
    </cfRule>
  </conditionalFormatting>
  <conditionalFormatting sqref="AF6:AF7">
    <cfRule type="containsText" dxfId="39" priority="27" operator="containsText" text="MODERATO">
      <formula>NOT(ISERROR(SEARCH("MODERATO",AF6)))</formula>
    </cfRule>
    <cfRule type="containsText" dxfId="38" priority="28" operator="containsText" text="BASSO">
      <formula>NOT(ISERROR(SEARCH("BASSO",AF6)))</formula>
    </cfRule>
    <cfRule type="containsText" dxfId="37" priority="25" operator="containsText" text="MOLTO ELEVATO">
      <formula>NOT(ISERROR(SEARCH("MOLTO ELEVATO",AF6)))</formula>
    </cfRule>
    <cfRule type="containsText" dxfId="36" priority="26" operator="containsText" text="ELEVATO">
      <formula>NOT(ISERROR(SEARCH("ELEVATO",AF6)))</formula>
    </cfRule>
  </conditionalFormatting>
  <conditionalFormatting sqref="AF23:AG25 AH25">
    <cfRule type="containsText" dxfId="35" priority="84" operator="containsText" text="BASSO">
      <formula>NOT(ISERROR(SEARCH("BASSO",AF23)))</formula>
    </cfRule>
    <cfRule type="containsText" dxfId="34" priority="82" operator="containsText" text="ELEVATO">
      <formula>NOT(ISERROR(SEARCH("ELEVATO",AF23)))</formula>
    </cfRule>
    <cfRule type="containsText" dxfId="33" priority="83" operator="containsText" text="MODERATO">
      <formula>NOT(ISERROR(SEARCH("MODERATO",AF23)))</formula>
    </cfRule>
    <cfRule type="containsText" dxfId="32" priority="81" operator="containsText" text="MOLTO ELEVATO">
      <formula>NOT(ISERROR(SEARCH("MOLTO ELEVATO",AF23)))</formula>
    </cfRule>
  </conditionalFormatting>
  <conditionalFormatting sqref="AF59:AG59">
    <cfRule type="containsText" dxfId="31" priority="85" operator="containsText" text="MOLTO ELEVATO">
      <formula>NOT(ISERROR(SEARCH("MOLTO ELEVATO",AF59)))</formula>
    </cfRule>
    <cfRule type="containsText" dxfId="30" priority="86" operator="containsText" text="ELEVATO">
      <formula>NOT(ISERROR(SEARCH("ELEVATO",AF59)))</formula>
    </cfRule>
    <cfRule type="containsText" dxfId="29" priority="87" operator="containsText" text="MODERATO">
      <formula>NOT(ISERROR(SEARCH("MODERATO",AF59)))</formula>
    </cfRule>
    <cfRule type="containsText" dxfId="28" priority="88" operator="containsText" text="BASSO">
      <formula>NOT(ISERROR(SEARCH("BASSO",AF59)))</formula>
    </cfRule>
  </conditionalFormatting>
  <conditionalFormatting sqref="AF61:AG61">
    <cfRule type="containsText" dxfId="27" priority="74" operator="containsText" text="ELEVATO">
      <formula>NOT(ISERROR(SEARCH("ELEVATO",AF61)))</formula>
    </cfRule>
    <cfRule type="containsText" dxfId="26" priority="75" operator="containsText" text="MODERATO">
      <formula>NOT(ISERROR(SEARCH("MODERATO",AF61)))</formula>
    </cfRule>
    <cfRule type="containsText" dxfId="25" priority="76" operator="containsText" text="BASSO">
      <formula>NOT(ISERROR(SEARCH("BASSO",AF61)))</formula>
    </cfRule>
    <cfRule type="containsText" dxfId="24" priority="73" operator="containsText" text="MOLTO ELEVATO">
      <formula>NOT(ISERROR(SEARCH("MOLTO ELEVATO",AF61)))</formula>
    </cfRule>
  </conditionalFormatting>
  <conditionalFormatting sqref="AF81:AG81">
    <cfRule type="containsText" dxfId="23" priority="59" operator="containsText" text="MODERATO">
      <formula>NOT(ISERROR(SEARCH("MODERATO",AF81)))</formula>
    </cfRule>
    <cfRule type="containsText" dxfId="22" priority="60" operator="containsText" text="BASSO">
      <formula>NOT(ISERROR(SEARCH("BASSO",AF81)))</formula>
    </cfRule>
    <cfRule type="containsText" dxfId="21" priority="58" operator="containsText" text="ELEVATO">
      <formula>NOT(ISERROR(SEARCH("ELEVATO",AF81)))</formula>
    </cfRule>
    <cfRule type="containsText" dxfId="20" priority="57" operator="containsText" text="MOLTO ELEVATO">
      <formula>NOT(ISERROR(SEARCH("MOLTO ELEVATO",AF81)))</formula>
    </cfRule>
  </conditionalFormatting>
  <conditionalFormatting sqref="AF83:AG86">
    <cfRule type="containsText" dxfId="19" priority="15" operator="containsText" text="MODERATO">
      <formula>NOT(ISERROR(SEARCH("MODERATO",AF83)))</formula>
    </cfRule>
    <cfRule type="containsText" dxfId="18" priority="16" operator="containsText" text="BASSO">
      <formula>NOT(ISERROR(SEARCH("BASSO",AF83)))</formula>
    </cfRule>
    <cfRule type="containsText" dxfId="17" priority="14" operator="containsText" text="ELEVATO">
      <formula>NOT(ISERROR(SEARCH("ELEVATO",AF83)))</formula>
    </cfRule>
    <cfRule type="containsText" dxfId="16" priority="13" operator="containsText" text="MOLTO ELEVATO">
      <formula>NOT(ISERROR(SEARCH("MOLTO ELEVATO",AF83)))</formula>
    </cfRule>
  </conditionalFormatting>
  <conditionalFormatting sqref="AF88:AG89">
    <cfRule type="containsText" dxfId="15" priority="41" operator="containsText" text="MOLTO ELEVATO">
      <formula>NOT(ISERROR(SEARCH("MOLTO ELEVATO",AF88)))</formula>
    </cfRule>
    <cfRule type="containsText" dxfId="14" priority="44" operator="containsText" text="BASSO">
      <formula>NOT(ISERROR(SEARCH("BASSO",AF88)))</formula>
    </cfRule>
    <cfRule type="containsText" dxfId="13" priority="43" operator="containsText" text="MODERATO">
      <formula>NOT(ISERROR(SEARCH("MODERATO",AF88)))</formula>
    </cfRule>
    <cfRule type="containsText" dxfId="12" priority="42" operator="containsText" text="ELEVATO">
      <formula>NOT(ISERROR(SEARCH("ELEVATO",AF88)))</formula>
    </cfRule>
  </conditionalFormatting>
  <conditionalFormatting sqref="AF27:AH29">
    <cfRule type="containsText" dxfId="11" priority="24" operator="containsText" text="BASSO">
      <formula>NOT(ISERROR(SEARCH("BASSO",AF27)))</formula>
    </cfRule>
    <cfRule type="containsText" dxfId="10" priority="23" operator="containsText" text="MODERATO">
      <formula>NOT(ISERROR(SEARCH("MODERATO",AF27)))</formula>
    </cfRule>
    <cfRule type="containsText" dxfId="9" priority="22" operator="containsText" text="ELEVATO">
      <formula>NOT(ISERROR(SEARCH("ELEVATO",AF27)))</formula>
    </cfRule>
    <cfRule type="containsText" dxfId="8" priority="21" operator="containsText" text="MOLTO ELEVATO">
      <formula>NOT(ISERROR(SEARCH("MOLTO ELEVATO",AF27)))</formula>
    </cfRule>
  </conditionalFormatting>
  <conditionalFormatting sqref="AF31:AH32">
    <cfRule type="containsText" dxfId="7" priority="20" operator="containsText" text="BASSO">
      <formula>NOT(ISERROR(SEARCH("BASSO",AF31)))</formula>
    </cfRule>
    <cfRule type="containsText" dxfId="6" priority="19" operator="containsText" text="MODERATO">
      <formula>NOT(ISERROR(SEARCH("MODERATO",AF31)))</formula>
    </cfRule>
    <cfRule type="containsText" dxfId="5" priority="18" operator="containsText" text="ELEVATO">
      <formula>NOT(ISERROR(SEARCH("ELEVATO",AF31)))</formula>
    </cfRule>
    <cfRule type="containsText" dxfId="4" priority="17" operator="containsText" text="MOLTO ELEVATO">
      <formula>NOT(ISERROR(SEARCH("MOLTO ELEVATO",AF31)))</formula>
    </cfRule>
  </conditionalFormatting>
  <conditionalFormatting sqref="AF57:AH58">
    <cfRule type="containsText" dxfId="3" priority="8" operator="containsText" text="BASSO">
      <formula>NOT(ISERROR(SEARCH("BASSO",AF57)))</formula>
    </cfRule>
    <cfRule type="containsText" dxfId="2" priority="7" operator="containsText" text="MODERATO">
      <formula>NOT(ISERROR(SEARCH("MODERATO",AF57)))</formula>
    </cfRule>
    <cfRule type="containsText" dxfId="1" priority="6" operator="containsText" text="ELEVATO">
      <formula>NOT(ISERROR(SEARCH("ELEVATO",AF57)))</formula>
    </cfRule>
    <cfRule type="containsText" dxfId="0" priority="5" operator="containsText" text="MOLTO ELEVATO">
      <formula>NOT(ISERROR(SEARCH("MOLTO ELEVATO",AF57)))</formula>
    </cfRule>
  </conditionalFormatting>
  <dataValidations count="2">
    <dataValidation type="list" allowBlank="1" showInputMessage="1" showErrorMessage="1" sqref="AC3 AC7 AC14:AC15 AC17 AC9:AC11 AC19 AC21 AC23 AC31:AC34 AC46 AC38 AC48 AC50 AC42 AC53:AC59 AC25 AC27:AC29 AC61 AC65:AC73 AC81 AC83:AC86 AC88:AC89 AC91 Q3:Q91" xr:uid="{BFDECFB6-4B9D-4AFD-92FB-39142EDFA66C}">
      <formula1>"Lieve,Medio,Alto,Critico"</formula1>
    </dataValidation>
    <dataValidation type="list" allowBlank="1" showInputMessage="1" showErrorMessage="1" sqref="AB3 AB7 AB9:AB11 AB14:AB15 AB17 AB19 AB21 AB23 AB31:AB34 AB38 AB46 AB48 AB50 AB42 AB53:AB59 AB25 AB27:AB29 AB61 AB65:AB73 AB81 AB83:AB86 AB88:AB89 AB91 P3:P91" xr:uid="{ED6E8F68-56D0-4134-BE79-40714B1D2787}">
      <formula1>"Remota,Bassa,Media,Alta"</formula1>
    </dataValidation>
  </dataValidations>
  <pageMargins left="0.23622047244094491" right="0.23622047244094491" top="0.74803149606299213" bottom="0.74803149606299213" header="0.31496062992125984" footer="0.31496062992125984"/>
  <pageSetup paperSize="8" scale="23" fitToHeight="0" orientation="landscape" r:id="rId1"/>
  <headerFooter>
    <oddHeader>&amp;CRisk Assessment CAP Holding</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Mappatura aree a rischio</vt:lpstr>
      <vt:lpstr>'Mappatura aree a rischio'!Area_stampa</vt:lpstr>
      <vt:lpstr>'Mappatura aree a rischio'!Titoli_stampa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Santafede JS Jacopo</dc:creator>
  <cp:keywords/>
  <dc:description/>
  <cp:lastModifiedBy>Oldani Gianluca</cp:lastModifiedBy>
  <cp:revision/>
  <dcterms:created xsi:type="dcterms:W3CDTF">2022-02-08T17:01:06Z</dcterms:created>
  <dcterms:modified xsi:type="dcterms:W3CDTF">2026-01-09T08:31:41Z</dcterms:modified>
  <cp:category/>
  <cp:contentStatus/>
</cp:coreProperties>
</file>